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8505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E91" i="2" l="1"/>
  <c r="E88" i="2"/>
  <c r="E87" i="2"/>
  <c r="E86" i="2"/>
  <c r="E85" i="2"/>
  <c r="I84" i="2"/>
  <c r="H84" i="2"/>
  <c r="G84" i="2"/>
  <c r="F84" i="2"/>
  <c r="D84" i="2"/>
  <c r="C84" i="2"/>
  <c r="E83" i="2"/>
  <c r="E82" i="2"/>
  <c r="E81" i="2"/>
  <c r="E80" i="2"/>
  <c r="I79" i="2"/>
  <c r="H79" i="2"/>
  <c r="G79" i="2"/>
  <c r="F79" i="2"/>
  <c r="D79" i="2"/>
  <c r="C79" i="2"/>
  <c r="E78" i="2"/>
  <c r="E77" i="2"/>
  <c r="E76" i="2"/>
  <c r="E75" i="2"/>
  <c r="E74" i="2"/>
  <c r="E73" i="2"/>
  <c r="E72" i="2"/>
  <c r="I71" i="2"/>
  <c r="H71" i="2"/>
  <c r="G71" i="2"/>
  <c r="F71" i="2"/>
  <c r="D71" i="2"/>
  <c r="C71" i="2"/>
  <c r="E70" i="2"/>
  <c r="I69" i="2"/>
  <c r="H69" i="2"/>
  <c r="G69" i="2"/>
  <c r="F69" i="2"/>
  <c r="D69" i="2"/>
  <c r="E68" i="2"/>
  <c r="I66" i="2"/>
  <c r="G66" i="2"/>
  <c r="F66" i="2"/>
  <c r="D66" i="2"/>
  <c r="C66" i="2"/>
  <c r="E65" i="2"/>
  <c r="I64" i="2"/>
  <c r="F64" i="2"/>
  <c r="D64" i="2"/>
  <c r="C64" i="2"/>
  <c r="I63" i="2"/>
  <c r="G63" i="2"/>
  <c r="F63" i="2"/>
  <c r="D63" i="2"/>
  <c r="C63" i="2"/>
  <c r="E61" i="2"/>
  <c r="E59" i="2"/>
  <c r="E58" i="2"/>
  <c r="H66" i="2"/>
  <c r="E56" i="2"/>
  <c r="E55" i="2"/>
  <c r="E54" i="2"/>
  <c r="E53" i="2"/>
  <c r="E52" i="2"/>
  <c r="I51" i="2"/>
  <c r="I60" i="2" s="1"/>
  <c r="I90" i="2" s="1"/>
  <c r="H51" i="2"/>
  <c r="G51" i="2"/>
  <c r="G62" i="2" s="1"/>
  <c r="F51" i="2"/>
  <c r="F60" i="2" s="1"/>
  <c r="F90" i="2" s="1"/>
  <c r="D51" i="2"/>
  <c r="D62" i="2" s="1"/>
  <c r="C51" i="2"/>
  <c r="C60" i="2" s="1"/>
  <c r="C90" i="2" s="1"/>
  <c r="E50" i="2"/>
  <c r="E49" i="2"/>
  <c r="E48" i="2"/>
  <c r="E47" i="2"/>
  <c r="E46" i="2"/>
  <c r="H64" i="2"/>
  <c r="G45" i="2"/>
  <c r="H60" i="2"/>
  <c r="H90" i="2" s="1"/>
  <c r="E43" i="2"/>
  <c r="E41" i="2"/>
  <c r="E40" i="2"/>
  <c r="I39" i="2"/>
  <c r="H39" i="2"/>
  <c r="G39" i="2"/>
  <c r="F39" i="2"/>
  <c r="D39" i="2"/>
  <c r="C39" i="2"/>
  <c r="E38" i="2"/>
  <c r="E37" i="2"/>
  <c r="E36" i="2"/>
  <c r="I35" i="2"/>
  <c r="H35" i="2"/>
  <c r="G35" i="2"/>
  <c r="F35" i="2"/>
  <c r="D35" i="2"/>
  <c r="C35" i="2"/>
  <c r="E34" i="2"/>
  <c r="E33" i="2"/>
  <c r="E32" i="2"/>
  <c r="E31" i="2"/>
  <c r="E30" i="2"/>
  <c r="D60" i="2" l="1"/>
  <c r="D90" i="2" s="1"/>
  <c r="D42" i="2"/>
  <c r="D89" i="2" s="1"/>
  <c r="G42" i="2"/>
  <c r="G89" i="2" s="1"/>
  <c r="G60" i="2"/>
  <c r="G90" i="2" s="1"/>
  <c r="E69" i="2"/>
  <c r="E35" i="2"/>
  <c r="I42" i="2"/>
  <c r="I89" i="2" s="1"/>
  <c r="E39" i="2"/>
  <c r="E79" i="2"/>
  <c r="H42" i="2"/>
  <c r="H89" i="2" s="1"/>
  <c r="C42" i="2"/>
  <c r="C89" i="2" s="1"/>
  <c r="H62" i="2"/>
  <c r="E84" i="2"/>
  <c r="F42" i="2"/>
  <c r="F89" i="2" s="1"/>
  <c r="D67" i="2"/>
  <c r="E66" i="2"/>
  <c r="E71" i="2"/>
  <c r="E44" i="2"/>
  <c r="E57" i="2"/>
  <c r="C62" i="2"/>
  <c r="C67" i="2" s="1"/>
  <c r="H63" i="2"/>
  <c r="E63" i="2" s="1"/>
  <c r="E45" i="2"/>
  <c r="E51" i="2"/>
  <c r="F62" i="2"/>
  <c r="I62" i="2"/>
  <c r="I67" i="2" s="1"/>
  <c r="G64" i="2"/>
  <c r="G67" i="2" s="1"/>
  <c r="E42" i="2" l="1"/>
  <c r="E89" i="2" s="1"/>
  <c r="F67" i="2"/>
  <c r="E62" i="2"/>
  <c r="E64" i="2"/>
  <c r="H67" i="2"/>
  <c r="E60" i="2"/>
  <c r="E90" i="2" s="1"/>
  <c r="E67" i="2" l="1"/>
</calcChain>
</file>

<file path=xl/sharedStrings.xml><?xml version="1.0" encoding="utf-8"?>
<sst xmlns="http://schemas.openxmlformats.org/spreadsheetml/2006/main" count="119" uniqueCount="115">
  <si>
    <t>Охорона здоров'я</t>
  </si>
  <si>
    <t>Оплата електроенергії</t>
  </si>
  <si>
    <t>Додаток 1</t>
  </si>
  <si>
    <t>Коди</t>
  </si>
  <si>
    <t xml:space="preserve">Підприємство  </t>
  </si>
  <si>
    <t>КОМУНАЛЬНЕ НЕКОМЕРЦІЙНЕ ПІДПРИЄМСТВО "НОВОУКРАЇНСЬКА  МІСЬКА ЛІКАРНЯ" НОВОУКРАЇНСЬКОЇ  МІСЬКОЇ  РАДИ</t>
  </si>
  <si>
    <t xml:space="preserve">за ЄДРПОУ </t>
  </si>
  <si>
    <t>01995249</t>
  </si>
  <si>
    <t xml:space="preserve">Галузь     </t>
  </si>
  <si>
    <t>за КОПФГ</t>
  </si>
  <si>
    <t>за КОАТУУ</t>
  </si>
  <si>
    <t>за СПОДУ</t>
  </si>
  <si>
    <t>за ЗКГНГ</t>
  </si>
  <si>
    <t xml:space="preserve">Вид економічної діяльності    </t>
  </si>
  <si>
    <t>Діяльність лікувальних закладів</t>
  </si>
  <si>
    <t xml:space="preserve">за  КВЕД  </t>
  </si>
  <si>
    <t>86.10</t>
  </si>
  <si>
    <t>Стандарти звітності П(с)БОУ</t>
  </si>
  <si>
    <t>Х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</si>
  <si>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</si>
  <si>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</si>
  <si>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</si>
  <si>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</si>
  <si>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(05251) 5 00 71</t>
  </si>
  <si>
    <t>Керівник</t>
  </si>
  <si>
    <t>ФІНАНСОВИЙ ПЛАН ПІДПРИЄМСТВА НА 2021  рік  (зі змінами )</t>
  </si>
  <si>
    <t>тис. грн.</t>
  </si>
  <si>
    <t>Найменування показника</t>
  </si>
  <si>
    <t xml:space="preserve">Код рядка </t>
  </si>
  <si>
    <t>Факт минулого року ( 2019 )</t>
  </si>
  <si>
    <t>Фінансовий план поточного року (2020 )</t>
  </si>
  <si>
    <t>Плановий  2021  рік 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</si>
  <si>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</si>
  <si>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</si>
  <si>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</si>
  <si>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</si>
  <si>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</si>
  <si>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726,7 тис. грн. - кошти НСЗУ</t>
  </si>
  <si>
    <t>56,6 тис. грн.- власні надходження</t>
  </si>
  <si>
    <t>Дохід (виручка) від реалізації продукції (товарів, робіт, послуг) НСЗУ</t>
  </si>
  <si>
    <t>Дохід з місцевого бюджету за програмою підтримки</t>
  </si>
  <si>
    <t xml:space="preserve">Дохід за рахунок медичної субвенції </t>
  </si>
  <si>
    <t>Дохід за рахунок субвенції на підтримку закладів охорони здоров"я</t>
  </si>
  <si>
    <t xml:space="preserve">Дохід за рахунок дотації </t>
  </si>
  <si>
    <t>Централізовані заходи з лікування хворих на цукровий та нецукровий діабет, в т.ч.:</t>
  </si>
  <si>
    <t xml:space="preserve">дохід за рахунок медичної субвенції </t>
  </si>
  <si>
    <t>дохід за рахунок субвенції на підтримку закладів охорони здоров"я</t>
  </si>
  <si>
    <t>дохід з місцевого бюджету за програмою підтримки</t>
  </si>
  <si>
    <t>Інші доходи від операційної діяльності, в т.ч.:</t>
  </si>
  <si>
    <t>дохід від операційної оренди активів, дохід від платних послуг</t>
  </si>
  <si>
    <t>дохід від реалізації необоротних активів, надання платних медичних послуг, благодійна допомога</t>
  </si>
  <si>
    <t>разом доходи (сума рядків  100 -160)</t>
  </si>
  <si>
    <t>Витрати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</si>
  <si>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</si>
  <si>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</si>
  <si>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</si>
  <si>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</si>
  <si>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</si>
  <si>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</si>
  <si>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</si>
  <si>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енергоносіїв, в тому числі:</t>
  </si>
  <si>
    <t>Оплата водопостачання та водовідведення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</si>
  <si>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</si>
  <si>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</si>
  <si>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</si>
  <si>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</si>
  <si>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Амортизація</t>
  </si>
  <si>
    <t>Інші операційні витрати (розшифрувати*)</t>
  </si>
  <si>
    <t>Разом витрати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</si>
  <si>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</si>
  <si>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</si>
  <si>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</si>
  <si>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</si>
  <si>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</si>
  <si>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</si>
  <si>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</si>
  <si>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</si>
  <si>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</si>
  <si>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</si>
  <si>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</si>
  <si>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</si>
  <si>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</si>
  <si>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</si>
  <si>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</si>
  <si>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</si>
  <si>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</si>
  <si>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</si>
  <si>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</si>
  <si>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</si>
  <si>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</si>
  <si>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</si>
  <si>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</si>
  <si>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</si>
  <si>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</si>
  <si>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</si>
  <si>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</si>
  <si>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</si>
  <si>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</si>
  <si>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</si>
  <si>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</si>
  <si>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</si>
  <si>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</si>
  <si>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Вартість основних засобів</t>
  </si>
  <si>
    <t>*Розшифрувати за напрямками витрат, які несе підприємство</t>
  </si>
  <si>
    <r>
      <rPr>
        <b/>
        <sz val="14"/>
        <rFont val="Times New Roman"/>
        <family val="1"/>
        <charset val="204"/>
      </rPr>
      <t>54,8 тис.грн</t>
    </r>
    <r>
      <rPr>
        <sz val="14"/>
        <rFont val="Times New Roman"/>
        <family val="1"/>
        <charset val="204"/>
      </rPr>
      <t xml:space="preserve"> - кошти місцевих бюджетів(6,8 тис. грн заробітна плата пологового відділення,28,3тис. грн.-медикаменти пологове відділення,10,3тис.грн.-на інші енергоносії ,6,1тис.грн.-відновлення коштів на водовідведення,3,3тис.грн.-на безкоштовні рецепти )</t>
    </r>
  </si>
  <si>
    <t>від 09.листопада 2021 року № 522</t>
  </si>
  <si>
    <t>ЗАТВЕРДЖЕНО</t>
  </si>
  <si>
    <t xml:space="preserve">                             рішенням Новоукраїнської</t>
  </si>
  <si>
    <t xml:space="preserve">                             міської ради  восьмого скликання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_____________ 2021року № 387___</t>
  </si>
  <si>
    <t xml:space="preserve">27100, Кіровоградська обл., м.Новоукраїнка, пров. Лікарняний,1 </t>
  </si>
  <si>
    <t>Запорожець Віталій Олегович</t>
  </si>
  <si>
    <r>
      <rPr>
        <b/>
        <sz val="14"/>
        <rFont val="Times New Roman"/>
        <family val="1"/>
        <charset val="204"/>
      </rPr>
      <t>17,1 тис.грн</t>
    </r>
    <r>
      <rPr>
        <sz val="14"/>
        <rFont val="Times New Roman"/>
        <family val="1"/>
        <charset val="204"/>
      </rPr>
      <t xml:space="preserve"> - власні надходження</t>
    </r>
  </si>
  <si>
    <r>
      <rPr>
        <b/>
        <sz val="14"/>
        <rFont val="Times New Roman"/>
        <family val="1"/>
        <charset val="204"/>
      </rPr>
      <t>225,3 тис.грн</t>
    </r>
    <r>
      <rPr>
        <sz val="14"/>
        <rFont val="Times New Roman"/>
        <family val="1"/>
        <charset val="204"/>
      </rPr>
      <t>. - кошти НСЗУ</t>
    </r>
  </si>
  <si>
    <t>Залишок коштів на рахунках  на кінець звітного періоду  - 297,2 тис. грн.,в т.ч.:</t>
  </si>
  <si>
    <t>Залишок коштів  на 01.01.2021 року - 783,3 тис. грн.,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</si>
</sst>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_р_._-;\-* #,##0.0_р_._-;_-* &quot;-&quot;?_р_._-;_-@_-"/>
    <numFmt numFmtId="166" formatCode="_(* #,##0.0_);_(* \(#,##0.0\);_(* &quot;-&quot;_);_(@_)"/>
    <numFmt numFmtId="167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165" fontId="8" fillId="3" borderId="1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quotePrefix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5" fontId="8" fillId="2" borderId="1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166" fontId="8" fillId="3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vertical="center" wrapText="1"/>
    </xf>
    <xf numFmtId="165" fontId="2" fillId="2" borderId="10" xfId="0" applyNumberFormat="1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 wrapText="1"/>
    </xf>
    <xf numFmtId="0" fontId="6" fillId="5" borderId="1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0" xfId="0" quotePrefix="1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67" fontId="1" fillId="2" borderId="10" xfId="0" applyNumberFormat="1" applyFont="1" applyFill="1" applyBorder="1" applyAlignment="1">
      <alignment horizontal="center" vertical="center" wrapText="1"/>
    </xf>
    <xf numFmtId="0" fontId="8" fillId="5" borderId="10" xfId="0" quotePrefix="1" applyFont="1" applyFill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5" borderId="10" xfId="0" quotePrefix="1" applyFont="1" applyFill="1" applyBorder="1" applyAlignment="1">
      <alignment horizontal="center" vertical="center"/>
    </xf>
    <xf numFmtId="166" fontId="2" fillId="4" borderId="10" xfId="0" applyNumberFormat="1" applyFont="1" applyFill="1" applyBorder="1" applyAlignment="1">
      <alignment horizontal="center" vertical="center" wrapText="1"/>
    </xf>
    <xf numFmtId="166" fontId="1" fillId="4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tabSelected="1" topLeftCell="A2" zoomScale="80" zoomScaleNormal="80" workbookViewId="0">
      <selection activeCell="E83" sqref="E83"/>
    </sheetView>
  </sheetViews>
  <sheetFormatPr defaultRowHeight="18.75" x14ac:dyDescent="0.25"/>
  <cols>
    <col min="1" max="1" width="95" style="4" customWidth="1"/>
    <col min="2" max="2" width="15.7109375" style="5" customWidth="1"/>
    <col min="3" max="4" width="21.140625" style="5" customWidth="1"/>
    <col min="5" max="9" width="21.140625" style="4" customWidth="1"/>
    <col min="10" max="256" width="9.140625" style="4"/>
    <col min="257" max="257" width="95" style="4" customWidth="1"/>
    <col min="258" max="258" width="15.7109375" style="4" customWidth="1"/>
    <col min="259" max="265" width="21.140625" style="4" customWidth="1"/>
    <col min="266" max="512" width="9.140625" style="4"/>
    <col min="513" max="513" width="95" style="4" customWidth="1"/>
    <col min="514" max="514" width="15.7109375" style="4" customWidth="1"/>
    <col min="515" max="521" width="21.140625" style="4" customWidth="1"/>
    <col min="522" max="768" width="9.140625" style="4"/>
    <col min="769" max="769" width="95" style="4" customWidth="1"/>
    <col min="770" max="770" width="15.7109375" style="4" customWidth="1"/>
    <col min="771" max="777" width="21.140625" style="4" customWidth="1"/>
    <col min="778" max="1024" width="9.140625" style="4"/>
    <col min="1025" max="1025" width="95" style="4" customWidth="1"/>
    <col min="1026" max="1026" width="15.7109375" style="4" customWidth="1"/>
    <col min="1027" max="1033" width="21.140625" style="4" customWidth="1"/>
    <col min="1034" max="1280" width="9.140625" style="4"/>
    <col min="1281" max="1281" width="95" style="4" customWidth="1"/>
    <col min="1282" max="1282" width="15.7109375" style="4" customWidth="1"/>
    <col min="1283" max="1289" width="21.140625" style="4" customWidth="1"/>
    <col min="1290" max="1536" width="9.140625" style="4"/>
    <col min="1537" max="1537" width="95" style="4" customWidth="1"/>
    <col min="1538" max="1538" width="15.7109375" style="4" customWidth="1"/>
    <col min="1539" max="1545" width="21.140625" style="4" customWidth="1"/>
    <col min="1546" max="1792" width="9.140625" style="4"/>
    <col min="1793" max="1793" width="95" style="4" customWidth="1"/>
    <col min="1794" max="1794" width="15.7109375" style="4" customWidth="1"/>
    <col min="1795" max="1801" width="21.140625" style="4" customWidth="1"/>
    <col min="1802" max="2048" width="9.140625" style="4"/>
    <col min="2049" max="2049" width="95" style="4" customWidth="1"/>
    <col min="2050" max="2050" width="15.7109375" style="4" customWidth="1"/>
    <col min="2051" max="2057" width="21.140625" style="4" customWidth="1"/>
    <col min="2058" max="2304" width="9.140625" style="4"/>
    <col min="2305" max="2305" width="95" style="4" customWidth="1"/>
    <col min="2306" max="2306" width="15.7109375" style="4" customWidth="1"/>
    <col min="2307" max="2313" width="21.140625" style="4" customWidth="1"/>
    <col min="2314" max="2560" width="9.140625" style="4"/>
    <col min="2561" max="2561" width="95" style="4" customWidth="1"/>
    <col min="2562" max="2562" width="15.7109375" style="4" customWidth="1"/>
    <col min="2563" max="2569" width="21.140625" style="4" customWidth="1"/>
    <col min="2570" max="2816" width="9.140625" style="4"/>
    <col min="2817" max="2817" width="95" style="4" customWidth="1"/>
    <col min="2818" max="2818" width="15.7109375" style="4" customWidth="1"/>
    <col min="2819" max="2825" width="21.140625" style="4" customWidth="1"/>
    <col min="2826" max="3072" width="9.140625" style="4"/>
    <col min="3073" max="3073" width="95" style="4" customWidth="1"/>
    <col min="3074" max="3074" width="15.7109375" style="4" customWidth="1"/>
    <col min="3075" max="3081" width="21.140625" style="4" customWidth="1"/>
    <col min="3082" max="3328" width="9.140625" style="4"/>
    <col min="3329" max="3329" width="95" style="4" customWidth="1"/>
    <col min="3330" max="3330" width="15.7109375" style="4" customWidth="1"/>
    <col min="3331" max="3337" width="21.140625" style="4" customWidth="1"/>
    <col min="3338" max="3584" width="9.140625" style="4"/>
    <col min="3585" max="3585" width="95" style="4" customWidth="1"/>
    <col min="3586" max="3586" width="15.7109375" style="4" customWidth="1"/>
    <col min="3587" max="3593" width="21.140625" style="4" customWidth="1"/>
    <col min="3594" max="3840" width="9.140625" style="4"/>
    <col min="3841" max="3841" width="95" style="4" customWidth="1"/>
    <col min="3842" max="3842" width="15.7109375" style="4" customWidth="1"/>
    <col min="3843" max="3849" width="21.140625" style="4" customWidth="1"/>
    <col min="3850" max="4096" width="9.140625" style="4"/>
    <col min="4097" max="4097" width="95" style="4" customWidth="1"/>
    <col min="4098" max="4098" width="15.7109375" style="4" customWidth="1"/>
    <col min="4099" max="4105" width="21.140625" style="4" customWidth="1"/>
    <col min="4106" max="4352" width="9.140625" style="4"/>
    <col min="4353" max="4353" width="95" style="4" customWidth="1"/>
    <col min="4354" max="4354" width="15.7109375" style="4" customWidth="1"/>
    <col min="4355" max="4361" width="21.140625" style="4" customWidth="1"/>
    <col min="4362" max="4608" width="9.140625" style="4"/>
    <col min="4609" max="4609" width="95" style="4" customWidth="1"/>
    <col min="4610" max="4610" width="15.7109375" style="4" customWidth="1"/>
    <col min="4611" max="4617" width="21.140625" style="4" customWidth="1"/>
    <col min="4618" max="4864" width="9.140625" style="4"/>
    <col min="4865" max="4865" width="95" style="4" customWidth="1"/>
    <col min="4866" max="4866" width="15.7109375" style="4" customWidth="1"/>
    <col min="4867" max="4873" width="21.140625" style="4" customWidth="1"/>
    <col min="4874" max="5120" width="9.140625" style="4"/>
    <col min="5121" max="5121" width="95" style="4" customWidth="1"/>
    <col min="5122" max="5122" width="15.7109375" style="4" customWidth="1"/>
    <col min="5123" max="5129" width="21.140625" style="4" customWidth="1"/>
    <col min="5130" max="5376" width="9.140625" style="4"/>
    <col min="5377" max="5377" width="95" style="4" customWidth="1"/>
    <col min="5378" max="5378" width="15.7109375" style="4" customWidth="1"/>
    <col min="5379" max="5385" width="21.140625" style="4" customWidth="1"/>
    <col min="5386" max="5632" width="9.140625" style="4"/>
    <col min="5633" max="5633" width="95" style="4" customWidth="1"/>
    <col min="5634" max="5634" width="15.7109375" style="4" customWidth="1"/>
    <col min="5635" max="5641" width="21.140625" style="4" customWidth="1"/>
    <col min="5642" max="5888" width="9.140625" style="4"/>
    <col min="5889" max="5889" width="95" style="4" customWidth="1"/>
    <col min="5890" max="5890" width="15.7109375" style="4" customWidth="1"/>
    <col min="5891" max="5897" width="21.140625" style="4" customWidth="1"/>
    <col min="5898" max="6144" width="9.140625" style="4"/>
    <col min="6145" max="6145" width="95" style="4" customWidth="1"/>
    <col min="6146" max="6146" width="15.7109375" style="4" customWidth="1"/>
    <col min="6147" max="6153" width="21.140625" style="4" customWidth="1"/>
    <col min="6154" max="6400" width="9.140625" style="4"/>
    <col min="6401" max="6401" width="95" style="4" customWidth="1"/>
    <col min="6402" max="6402" width="15.7109375" style="4" customWidth="1"/>
    <col min="6403" max="6409" width="21.140625" style="4" customWidth="1"/>
    <col min="6410" max="6656" width="9.140625" style="4"/>
    <col min="6657" max="6657" width="95" style="4" customWidth="1"/>
    <col min="6658" max="6658" width="15.7109375" style="4" customWidth="1"/>
    <col min="6659" max="6665" width="21.140625" style="4" customWidth="1"/>
    <col min="6666" max="6912" width="9.140625" style="4"/>
    <col min="6913" max="6913" width="95" style="4" customWidth="1"/>
    <col min="6914" max="6914" width="15.7109375" style="4" customWidth="1"/>
    <col min="6915" max="6921" width="21.140625" style="4" customWidth="1"/>
    <col min="6922" max="7168" width="9.140625" style="4"/>
    <col min="7169" max="7169" width="95" style="4" customWidth="1"/>
    <col min="7170" max="7170" width="15.7109375" style="4" customWidth="1"/>
    <col min="7171" max="7177" width="21.140625" style="4" customWidth="1"/>
    <col min="7178" max="7424" width="9.140625" style="4"/>
    <col min="7425" max="7425" width="95" style="4" customWidth="1"/>
    <col min="7426" max="7426" width="15.7109375" style="4" customWidth="1"/>
    <col min="7427" max="7433" width="21.140625" style="4" customWidth="1"/>
    <col min="7434" max="7680" width="9.140625" style="4"/>
    <col min="7681" max="7681" width="95" style="4" customWidth="1"/>
    <col min="7682" max="7682" width="15.7109375" style="4" customWidth="1"/>
    <col min="7683" max="7689" width="21.140625" style="4" customWidth="1"/>
    <col min="7690" max="7936" width="9.140625" style="4"/>
    <col min="7937" max="7937" width="95" style="4" customWidth="1"/>
    <col min="7938" max="7938" width="15.7109375" style="4" customWidth="1"/>
    <col min="7939" max="7945" width="21.140625" style="4" customWidth="1"/>
    <col min="7946" max="8192" width="9.140625" style="4"/>
    <col min="8193" max="8193" width="95" style="4" customWidth="1"/>
    <col min="8194" max="8194" width="15.7109375" style="4" customWidth="1"/>
    <col min="8195" max="8201" width="21.140625" style="4" customWidth="1"/>
    <col min="8202" max="8448" width="9.140625" style="4"/>
    <col min="8449" max="8449" width="95" style="4" customWidth="1"/>
    <col min="8450" max="8450" width="15.7109375" style="4" customWidth="1"/>
    <col min="8451" max="8457" width="21.140625" style="4" customWidth="1"/>
    <col min="8458" max="8704" width="9.140625" style="4"/>
    <col min="8705" max="8705" width="95" style="4" customWidth="1"/>
    <col min="8706" max="8706" width="15.7109375" style="4" customWidth="1"/>
    <col min="8707" max="8713" width="21.140625" style="4" customWidth="1"/>
    <col min="8714" max="8960" width="9.140625" style="4"/>
    <col min="8961" max="8961" width="95" style="4" customWidth="1"/>
    <col min="8962" max="8962" width="15.7109375" style="4" customWidth="1"/>
    <col min="8963" max="8969" width="21.140625" style="4" customWidth="1"/>
    <col min="8970" max="9216" width="9.140625" style="4"/>
    <col min="9217" max="9217" width="95" style="4" customWidth="1"/>
    <col min="9218" max="9218" width="15.7109375" style="4" customWidth="1"/>
    <col min="9219" max="9225" width="21.140625" style="4" customWidth="1"/>
    <col min="9226" max="9472" width="9.140625" style="4"/>
    <col min="9473" max="9473" width="95" style="4" customWidth="1"/>
    <col min="9474" max="9474" width="15.7109375" style="4" customWidth="1"/>
    <col min="9475" max="9481" width="21.140625" style="4" customWidth="1"/>
    <col min="9482" max="9728" width="9.140625" style="4"/>
    <col min="9729" max="9729" width="95" style="4" customWidth="1"/>
    <col min="9730" max="9730" width="15.7109375" style="4" customWidth="1"/>
    <col min="9731" max="9737" width="21.140625" style="4" customWidth="1"/>
    <col min="9738" max="9984" width="9.140625" style="4"/>
    <col min="9985" max="9985" width="95" style="4" customWidth="1"/>
    <col min="9986" max="9986" width="15.7109375" style="4" customWidth="1"/>
    <col min="9987" max="9993" width="21.140625" style="4" customWidth="1"/>
    <col min="9994" max="10240" width="9.140625" style="4"/>
    <col min="10241" max="10241" width="95" style="4" customWidth="1"/>
    <col min="10242" max="10242" width="15.7109375" style="4" customWidth="1"/>
    <col min="10243" max="10249" width="21.140625" style="4" customWidth="1"/>
    <col min="10250" max="10496" width="9.140625" style="4"/>
    <col min="10497" max="10497" width="95" style="4" customWidth="1"/>
    <col min="10498" max="10498" width="15.7109375" style="4" customWidth="1"/>
    <col min="10499" max="10505" width="21.140625" style="4" customWidth="1"/>
    <col min="10506" max="10752" width="9.140625" style="4"/>
    <col min="10753" max="10753" width="95" style="4" customWidth="1"/>
    <col min="10754" max="10754" width="15.7109375" style="4" customWidth="1"/>
    <col min="10755" max="10761" width="21.140625" style="4" customWidth="1"/>
    <col min="10762" max="11008" width="9.140625" style="4"/>
    <col min="11009" max="11009" width="95" style="4" customWidth="1"/>
    <col min="11010" max="11010" width="15.7109375" style="4" customWidth="1"/>
    <col min="11011" max="11017" width="21.140625" style="4" customWidth="1"/>
    <col min="11018" max="11264" width="9.140625" style="4"/>
    <col min="11265" max="11265" width="95" style="4" customWidth="1"/>
    <col min="11266" max="11266" width="15.7109375" style="4" customWidth="1"/>
    <col min="11267" max="11273" width="21.140625" style="4" customWidth="1"/>
    <col min="11274" max="11520" width="9.140625" style="4"/>
    <col min="11521" max="11521" width="95" style="4" customWidth="1"/>
    <col min="11522" max="11522" width="15.7109375" style="4" customWidth="1"/>
    <col min="11523" max="11529" width="21.140625" style="4" customWidth="1"/>
    <col min="11530" max="11776" width="9.140625" style="4"/>
    <col min="11777" max="11777" width="95" style="4" customWidth="1"/>
    <col min="11778" max="11778" width="15.7109375" style="4" customWidth="1"/>
    <col min="11779" max="11785" width="21.140625" style="4" customWidth="1"/>
    <col min="11786" max="12032" width="9.140625" style="4"/>
    <col min="12033" max="12033" width="95" style="4" customWidth="1"/>
    <col min="12034" max="12034" width="15.7109375" style="4" customWidth="1"/>
    <col min="12035" max="12041" width="21.140625" style="4" customWidth="1"/>
    <col min="12042" max="12288" width="9.140625" style="4"/>
    <col min="12289" max="12289" width="95" style="4" customWidth="1"/>
    <col min="12290" max="12290" width="15.7109375" style="4" customWidth="1"/>
    <col min="12291" max="12297" width="21.140625" style="4" customWidth="1"/>
    <col min="12298" max="12544" width="9.140625" style="4"/>
    <col min="12545" max="12545" width="95" style="4" customWidth="1"/>
    <col min="12546" max="12546" width="15.7109375" style="4" customWidth="1"/>
    <col min="12547" max="12553" width="21.140625" style="4" customWidth="1"/>
    <col min="12554" max="12800" width="9.140625" style="4"/>
    <col min="12801" max="12801" width="95" style="4" customWidth="1"/>
    <col min="12802" max="12802" width="15.7109375" style="4" customWidth="1"/>
    <col min="12803" max="12809" width="21.140625" style="4" customWidth="1"/>
    <col min="12810" max="13056" width="9.140625" style="4"/>
    <col min="13057" max="13057" width="95" style="4" customWidth="1"/>
    <col min="13058" max="13058" width="15.7109375" style="4" customWidth="1"/>
    <col min="13059" max="13065" width="21.140625" style="4" customWidth="1"/>
    <col min="13066" max="13312" width="9.140625" style="4"/>
    <col min="13313" max="13313" width="95" style="4" customWidth="1"/>
    <col min="13314" max="13314" width="15.7109375" style="4" customWidth="1"/>
    <col min="13315" max="13321" width="21.140625" style="4" customWidth="1"/>
    <col min="13322" max="13568" width="9.140625" style="4"/>
    <col min="13569" max="13569" width="95" style="4" customWidth="1"/>
    <col min="13570" max="13570" width="15.7109375" style="4" customWidth="1"/>
    <col min="13571" max="13577" width="21.140625" style="4" customWidth="1"/>
    <col min="13578" max="13824" width="9.140625" style="4"/>
    <col min="13825" max="13825" width="95" style="4" customWidth="1"/>
    <col min="13826" max="13826" width="15.7109375" style="4" customWidth="1"/>
    <col min="13827" max="13833" width="21.140625" style="4" customWidth="1"/>
    <col min="13834" max="14080" width="9.140625" style="4"/>
    <col min="14081" max="14081" width="95" style="4" customWidth="1"/>
    <col min="14082" max="14082" width="15.7109375" style="4" customWidth="1"/>
    <col min="14083" max="14089" width="21.140625" style="4" customWidth="1"/>
    <col min="14090" max="14336" width="9.140625" style="4"/>
    <col min="14337" max="14337" width="95" style="4" customWidth="1"/>
    <col min="14338" max="14338" width="15.7109375" style="4" customWidth="1"/>
    <col min="14339" max="14345" width="21.140625" style="4" customWidth="1"/>
    <col min="14346" max="14592" width="9.140625" style="4"/>
    <col min="14593" max="14593" width="95" style="4" customWidth="1"/>
    <col min="14594" max="14594" width="15.7109375" style="4" customWidth="1"/>
    <col min="14595" max="14601" width="21.140625" style="4" customWidth="1"/>
    <col min="14602" max="14848" width="9.140625" style="4"/>
    <col min="14849" max="14849" width="95" style="4" customWidth="1"/>
    <col min="14850" max="14850" width="15.7109375" style="4" customWidth="1"/>
    <col min="14851" max="14857" width="21.140625" style="4" customWidth="1"/>
    <col min="14858" max="15104" width="9.140625" style="4"/>
    <col min="15105" max="15105" width="95" style="4" customWidth="1"/>
    <col min="15106" max="15106" width="15.7109375" style="4" customWidth="1"/>
    <col min="15107" max="15113" width="21.140625" style="4" customWidth="1"/>
    <col min="15114" max="15360" width="9.140625" style="4"/>
    <col min="15361" max="15361" width="95" style="4" customWidth="1"/>
    <col min="15362" max="15362" width="15.7109375" style="4" customWidth="1"/>
    <col min="15363" max="15369" width="21.140625" style="4" customWidth="1"/>
    <col min="15370" max="15616" width="9.140625" style="4"/>
    <col min="15617" max="15617" width="95" style="4" customWidth="1"/>
    <col min="15618" max="15618" width="15.7109375" style="4" customWidth="1"/>
    <col min="15619" max="15625" width="21.140625" style="4" customWidth="1"/>
    <col min="15626" max="15872" width="9.140625" style="4"/>
    <col min="15873" max="15873" width="95" style="4" customWidth="1"/>
    <col min="15874" max="15874" width="15.7109375" style="4" customWidth="1"/>
    <col min="15875" max="15881" width="21.140625" style="4" customWidth="1"/>
    <col min="15882" max="16128" width="9.140625" style="4"/>
    <col min="16129" max="16129" width="95" style="4" customWidth="1"/>
    <col min="16130" max="16130" width="15.7109375" style="4" customWidth="1"/>
    <col min="16131" max="16137" width="21.140625" style="4" customWidth="1"/>
    <col min="16138" max="16384" width="9.140625" style="4"/>
  </cols>
  <sheetData>
    <row r="1" spans="1:10" ht="18.75" hidden="1" customHeight="1" x14ac:dyDescent="0.25">
      <c r="G1" s="4" t="s">
        <v>2</v>
      </c>
    </row>
    <row r="2" spans="1:10" ht="20.25" x14ac:dyDescent="0.25">
      <c r="A2" s="6"/>
      <c r="G2" s="97" t="s">
        <v>106</v>
      </c>
      <c r="H2" s="97"/>
      <c r="I2" s="97"/>
    </row>
    <row r="3" spans="1:10" ht="20.25" x14ac:dyDescent="0.25">
      <c r="A3" s="7"/>
      <c r="F3" s="97" t="s">
        <v>107</v>
      </c>
      <c r="G3" s="97"/>
      <c r="H3" s="97"/>
      <c r="I3" s="97"/>
    </row>
    <row r="4" spans="1:10" ht="20.25" x14ac:dyDescent="0.25">
      <c r="A4" s="97"/>
      <c r="B4" s="97"/>
      <c r="C4" s="97"/>
      <c r="F4" s="97" t="s">
        <v>108</v>
      </c>
      <c r="G4" s="97"/>
      <c r="H4" s="97"/>
      <c r="I4" s="97"/>
      <c r="J4" s="97"/>
    </row>
    <row r="5" spans="1:10" ht="20.25" x14ac:dyDescent="0.25">
      <c r="A5" s="80"/>
      <c r="B5" s="80"/>
      <c r="C5" s="80"/>
      <c r="D5" s="79"/>
      <c r="F5" s="80"/>
      <c r="G5" s="80" t="s">
        <v>105</v>
      </c>
      <c r="H5" s="80"/>
      <c r="I5" s="80"/>
      <c r="J5" s="80"/>
    </row>
    <row r="8" spans="1:10" x14ac:dyDescent="0.25">
      <c r="B8" s="100"/>
      <c r="C8" s="100"/>
      <c r="D8" s="100"/>
      <c r="E8" s="100"/>
      <c r="H8" s="98" t="s">
        <v>3</v>
      </c>
      <c r="I8" s="99"/>
    </row>
    <row r="9" spans="1:10" ht="60.75" customHeight="1" x14ac:dyDescent="0.25">
      <c r="A9" s="9" t="s">
        <v>4</v>
      </c>
      <c r="B9" s="94" t="s">
        <v>5</v>
      </c>
      <c r="C9" s="94"/>
      <c r="D9" s="94"/>
      <c r="E9" s="94"/>
      <c r="F9" s="94"/>
      <c r="G9" s="95"/>
      <c r="H9" s="10" t="s">
        <v>6</v>
      </c>
      <c r="I9" s="11" t="s">
        <v>7</v>
      </c>
    </row>
    <row r="10" spans="1:10" ht="21" customHeight="1" x14ac:dyDescent="0.25">
      <c r="A10" s="85" t="s">
        <v>8</v>
      </c>
      <c r="B10" s="88" t="s">
        <v>0</v>
      </c>
      <c r="C10" s="88"/>
      <c r="D10" s="88"/>
      <c r="E10" s="88"/>
      <c r="F10" s="88"/>
      <c r="G10" s="89"/>
      <c r="H10" s="10" t="s">
        <v>9</v>
      </c>
      <c r="I10" s="12"/>
    </row>
    <row r="11" spans="1:10" ht="20.25" x14ac:dyDescent="0.25">
      <c r="A11" s="86"/>
      <c r="B11" s="90"/>
      <c r="C11" s="90"/>
      <c r="D11" s="90"/>
      <c r="E11" s="90"/>
      <c r="F11" s="90"/>
      <c r="G11" s="91"/>
      <c r="H11" s="10" t="s">
        <v>10</v>
      </c>
      <c r="I11" s="12"/>
    </row>
    <row r="12" spans="1:10" ht="20.25" x14ac:dyDescent="0.25">
      <c r="A12" s="86"/>
      <c r="B12" s="90"/>
      <c r="C12" s="90"/>
      <c r="D12" s="90"/>
      <c r="E12" s="90"/>
      <c r="F12" s="90"/>
      <c r="G12" s="91"/>
      <c r="H12" s="10" t="s">
        <v>11</v>
      </c>
      <c r="I12" s="12"/>
    </row>
    <row r="13" spans="1:10" ht="18.75" customHeight="1" x14ac:dyDescent="0.25">
      <c r="A13" s="87"/>
      <c r="B13" s="92"/>
      <c r="C13" s="92"/>
      <c r="D13" s="92"/>
      <c r="E13" s="92"/>
      <c r="F13" s="92"/>
      <c r="G13" s="93"/>
      <c r="H13" s="10" t="s">
        <v>12</v>
      </c>
      <c r="I13" s="12"/>
    </row>
    <row r="14" spans="1:10" ht="21" customHeight="1" x14ac:dyDescent="0.25">
      <c r="A14" s="85" t="s">
        <v>13</v>
      </c>
      <c r="B14" s="88" t="s">
        <v>14</v>
      </c>
      <c r="C14" s="88"/>
      <c r="D14" s="88"/>
      <c r="E14" s="88"/>
      <c r="F14" s="13"/>
      <c r="G14" s="14"/>
      <c r="H14" s="15" t="s">
        <v>15</v>
      </c>
      <c r="I14" s="16" t="s">
        <v>16</v>
      </c>
    </row>
    <row r="15" spans="1:10" ht="20.25" customHeight="1" x14ac:dyDescent="0.25">
      <c r="A15" s="86"/>
      <c r="B15" s="90"/>
      <c r="C15" s="90"/>
      <c r="D15" s="90"/>
      <c r="E15" s="90"/>
      <c r="F15" s="82" t="s">
        <v>17</v>
      </c>
      <c r="G15" s="82"/>
      <c r="H15" s="83"/>
      <c r="I15" s="17" t="s">
        <v>18</v>
      </c>
    </row>
    <row r="16" spans="1:10" ht="20.25" customHeight="1" x14ac:dyDescent="0.25">
      <c r="A16" s="87"/>
      <c r="B16" s="92"/>
      <c r="C16" s="92"/>
      <c r="D16" s="92"/>
      <c r="E16" s="92"/>
      <c r="F16" s="82" t="s">
        <v>19</v>
      </c>
      <c r="G16" s="82"/>
      <c r="H16" s="83"/>
      <c r="I16" s="18"/>
    </row>
    <row r="17" spans="1:9" ht="20.25" x14ac:dyDescent="0.25">
      <c r="A17" s="9" t="s">
        <v>20</v>
      </c>
      <c r="B17" s="82">
        <v>355.5</v>
      </c>
      <c r="C17" s="82"/>
      <c r="D17" s="82"/>
      <c r="E17" s="82"/>
      <c r="F17" s="13"/>
      <c r="G17" s="13"/>
      <c r="H17" s="13"/>
      <c r="I17" s="19"/>
    </row>
    <row r="18" spans="1:9" ht="21" customHeight="1" x14ac:dyDescent="0.25">
      <c r="A18" s="9" t="s">
        <v>21</v>
      </c>
      <c r="B18" s="82" t="s">
        <v>109</v>
      </c>
      <c r="C18" s="82"/>
      <c r="D18" s="82"/>
      <c r="E18" s="82"/>
      <c r="F18" s="82"/>
      <c r="G18" s="82"/>
      <c r="H18" s="82"/>
      <c r="I18" s="83"/>
    </row>
    <row r="19" spans="1:9" ht="20.25" x14ac:dyDescent="0.25">
      <c r="A19" s="9" t="s">
        <v>22</v>
      </c>
      <c r="B19" s="82" t="s">
        <v>23</v>
      </c>
      <c r="C19" s="82"/>
      <c r="D19" s="82"/>
      <c r="E19" s="82"/>
      <c r="F19" s="20"/>
      <c r="G19" s="13"/>
      <c r="H19" s="13"/>
      <c r="I19" s="19"/>
    </row>
    <row r="20" spans="1:9" ht="21" customHeight="1" x14ac:dyDescent="0.25">
      <c r="A20" s="9" t="s">
        <v>24</v>
      </c>
      <c r="B20" s="82" t="s">
        <v>110</v>
      </c>
      <c r="C20" s="82"/>
      <c r="D20" s="82"/>
      <c r="E20" s="82"/>
      <c r="F20" s="82"/>
      <c r="G20" s="82"/>
      <c r="H20" s="82"/>
      <c r="I20" s="83"/>
    </row>
    <row r="22" spans="1:9" x14ac:dyDescent="0.25">
      <c r="A22" s="84" t="s">
        <v>25</v>
      </c>
      <c r="B22" s="84"/>
      <c r="C22" s="84"/>
      <c r="D22" s="84"/>
      <c r="E22" s="84"/>
      <c r="F22" s="84"/>
      <c r="G22" s="84"/>
      <c r="H22" s="84"/>
      <c r="I22" s="84"/>
    </row>
    <row r="23" spans="1:9" x14ac:dyDescent="0.25">
      <c r="A23" s="1"/>
      <c r="B23" s="2"/>
      <c r="C23" s="1"/>
      <c r="D23" s="1"/>
      <c r="E23" s="1"/>
      <c r="F23" s="1"/>
      <c r="G23" s="1"/>
      <c r="H23" s="1"/>
      <c r="I23" s="1" t="s">
        <v>26</v>
      </c>
    </row>
    <row r="24" spans="1:9" ht="30" customHeight="1" x14ac:dyDescent="0.25">
      <c r="A24" s="102" t="s">
        <v>27</v>
      </c>
      <c r="B24" s="103" t="s">
        <v>28</v>
      </c>
      <c r="C24" s="103" t="s">
        <v>29</v>
      </c>
      <c r="D24" s="103" t="s">
        <v>30</v>
      </c>
      <c r="E24" s="103" t="s">
        <v>31</v>
      </c>
      <c r="F24" s="104" t="s">
        <v>32</v>
      </c>
      <c r="G24" s="105"/>
      <c r="H24" s="105"/>
      <c r="I24" s="106"/>
    </row>
    <row r="25" spans="1:9" ht="26.25" customHeight="1" x14ac:dyDescent="0.25">
      <c r="A25" s="107"/>
      <c r="B25" s="108"/>
      <c r="C25" s="108"/>
      <c r="D25" s="108"/>
      <c r="E25" s="108"/>
      <c r="F25" s="109" t="s">
        <v>33</v>
      </c>
      <c r="G25" s="109" t="s">
        <v>34</v>
      </c>
      <c r="H25" s="109" t="s">
        <v>35</v>
      </c>
      <c r="I25" s="109" t="s">
        <v>36</v>
      </c>
    </row>
    <row r="26" spans="1:9" ht="18" customHeight="1" x14ac:dyDescent="0.25">
      <c r="A26" s="22">
        <v>1</v>
      </c>
      <c r="B26" s="46">
        <v>2</v>
      </c>
      <c r="C26" s="46">
        <v>3</v>
      </c>
      <c r="D26" s="46">
        <v>4</v>
      </c>
      <c r="E26" s="46">
        <v>5</v>
      </c>
      <c r="F26" s="46">
        <v>6</v>
      </c>
      <c r="G26" s="46">
        <v>7</v>
      </c>
      <c r="H26" s="46">
        <v>8</v>
      </c>
      <c r="I26" s="46">
        <v>9</v>
      </c>
    </row>
    <row r="27" spans="1:9" ht="18" customHeight="1" x14ac:dyDescent="0.25">
      <c r="A27" s="22" t="s">
        <v>114</v>
      </c>
      <c r="B27" s="21"/>
      <c r="C27" s="21"/>
      <c r="D27" s="21"/>
      <c r="E27" s="21"/>
      <c r="F27" s="21"/>
      <c r="G27" s="21"/>
      <c r="H27" s="21"/>
      <c r="I27" s="21"/>
    </row>
    <row r="28" spans="1:9" ht="18" customHeight="1" x14ac:dyDescent="0.25">
      <c r="A28" s="8" t="s">
        <v>37</v>
      </c>
      <c r="B28" s="23"/>
      <c r="C28" s="23"/>
      <c r="D28" s="23"/>
      <c r="E28" s="24"/>
      <c r="F28" s="24"/>
      <c r="G28" s="23"/>
      <c r="H28" s="23"/>
      <c r="I28" s="23"/>
    </row>
    <row r="29" spans="1:9" s="27" customFormat="1" ht="20.100000000000001" customHeight="1" x14ac:dyDescent="0.25">
      <c r="A29" s="8" t="s">
        <v>38</v>
      </c>
      <c r="B29" s="25"/>
      <c r="C29" s="26"/>
      <c r="D29" s="26"/>
      <c r="E29" s="26"/>
      <c r="F29" s="26"/>
      <c r="G29" s="26"/>
      <c r="H29" s="26"/>
      <c r="I29" s="26"/>
    </row>
    <row r="30" spans="1:9" s="27" customFormat="1" ht="28.15" customHeight="1" x14ac:dyDescent="0.25">
      <c r="A30" s="28" t="s">
        <v>39</v>
      </c>
      <c r="B30" s="29">
        <v>100</v>
      </c>
      <c r="C30" s="30">
        <v>0</v>
      </c>
      <c r="D30" s="30">
        <v>26328.3</v>
      </c>
      <c r="E30" s="31">
        <f>F30+G30+H30+I30</f>
        <v>38760</v>
      </c>
      <c r="F30" s="31">
        <v>10238.700000000001</v>
      </c>
      <c r="G30" s="31">
        <v>8284.6</v>
      </c>
      <c r="H30" s="31">
        <v>8932.7999999999993</v>
      </c>
      <c r="I30" s="31">
        <v>11303.9</v>
      </c>
    </row>
    <row r="31" spans="1:9" s="27" customFormat="1" ht="28.15" customHeight="1" x14ac:dyDescent="0.25">
      <c r="A31" s="28" t="s">
        <v>40</v>
      </c>
      <c r="B31" s="29">
        <v>110</v>
      </c>
      <c r="C31" s="30">
        <v>8913.6</v>
      </c>
      <c r="D31" s="30">
        <v>6171.2</v>
      </c>
      <c r="E31" s="31">
        <f>F31+G31+H31+I31</f>
        <v>5089.7</v>
      </c>
      <c r="F31" s="31">
        <v>1048.5</v>
      </c>
      <c r="G31" s="31">
        <v>1699.6</v>
      </c>
      <c r="H31" s="31">
        <v>1493.6</v>
      </c>
      <c r="I31" s="31">
        <v>848</v>
      </c>
    </row>
    <row r="32" spans="1:9" s="27" customFormat="1" ht="28.15" customHeight="1" x14ac:dyDescent="0.25">
      <c r="A32" s="28" t="s">
        <v>41</v>
      </c>
      <c r="B32" s="29">
        <v>120</v>
      </c>
      <c r="C32" s="30">
        <v>27619.7</v>
      </c>
      <c r="D32" s="30">
        <v>7396</v>
      </c>
      <c r="E32" s="31">
        <f>F32+G32+H32+I32</f>
        <v>0</v>
      </c>
      <c r="F32" s="31"/>
      <c r="G32" s="31">
        <v>0</v>
      </c>
      <c r="H32" s="31">
        <v>0</v>
      </c>
      <c r="I32" s="31">
        <v>0</v>
      </c>
    </row>
    <row r="33" spans="1:9" s="27" customFormat="1" ht="28.15" customHeight="1" x14ac:dyDescent="0.25">
      <c r="A33" s="28" t="s">
        <v>42</v>
      </c>
      <c r="B33" s="29">
        <v>130</v>
      </c>
      <c r="C33" s="30"/>
      <c r="D33" s="30">
        <v>1322</v>
      </c>
      <c r="E33" s="31">
        <f>F33+G33+H33+I33</f>
        <v>0</v>
      </c>
      <c r="F33" s="31">
        <v>0</v>
      </c>
      <c r="G33" s="31"/>
      <c r="H33" s="31">
        <v>0</v>
      </c>
      <c r="I33" s="31">
        <v>0</v>
      </c>
    </row>
    <row r="34" spans="1:9" s="27" customFormat="1" ht="28.15" customHeight="1" x14ac:dyDescent="0.25">
      <c r="A34" s="28" t="s">
        <v>43</v>
      </c>
      <c r="B34" s="29">
        <v>140</v>
      </c>
      <c r="C34" s="30">
        <v>4212</v>
      </c>
      <c r="D34" s="30">
        <v>1500</v>
      </c>
      <c r="E34" s="31">
        <f>F34+G34+H34+I34</f>
        <v>0</v>
      </c>
      <c r="F34" s="31"/>
      <c r="G34" s="31"/>
      <c r="H34" s="31"/>
      <c r="I34" s="31"/>
    </row>
    <row r="35" spans="1:9" s="27" customFormat="1" ht="24.75" customHeight="1" x14ac:dyDescent="0.25">
      <c r="A35" s="28" t="s">
        <v>44</v>
      </c>
      <c r="B35" s="29">
        <v>150</v>
      </c>
      <c r="C35" s="32">
        <f t="shared" ref="C35:I35" si="0">C36+C38+C37</f>
        <v>1914.4</v>
      </c>
      <c r="D35" s="32">
        <f t="shared" si="0"/>
        <v>2002.5</v>
      </c>
      <c r="E35" s="32">
        <f t="shared" si="0"/>
        <v>0</v>
      </c>
      <c r="F35" s="32">
        <f t="shared" si="0"/>
        <v>0</v>
      </c>
      <c r="G35" s="32">
        <f t="shared" si="0"/>
        <v>0</v>
      </c>
      <c r="H35" s="32">
        <f t="shared" si="0"/>
        <v>0</v>
      </c>
      <c r="I35" s="32">
        <f t="shared" si="0"/>
        <v>0</v>
      </c>
    </row>
    <row r="36" spans="1:9" s="27" customFormat="1" ht="28.15" customHeight="1" x14ac:dyDescent="0.25">
      <c r="A36" s="33" t="s">
        <v>45</v>
      </c>
      <c r="B36" s="29">
        <v>151</v>
      </c>
      <c r="C36" s="30">
        <v>927.8</v>
      </c>
      <c r="D36" s="30">
        <v>264.5</v>
      </c>
      <c r="E36" s="31">
        <f>F36+G36+H36+I36</f>
        <v>0</v>
      </c>
      <c r="F36" s="31"/>
      <c r="G36" s="31"/>
      <c r="H36" s="31"/>
      <c r="I36" s="31"/>
    </row>
    <row r="37" spans="1:9" s="27" customFormat="1" ht="28.15" customHeight="1" x14ac:dyDescent="0.25">
      <c r="A37" s="33" t="s">
        <v>46</v>
      </c>
      <c r="B37" s="29">
        <v>152</v>
      </c>
      <c r="C37" s="30"/>
      <c r="D37" s="30">
        <v>1230.3</v>
      </c>
      <c r="E37" s="31">
        <f>F37+G37+H37+I37</f>
        <v>0</v>
      </c>
      <c r="F37" s="31"/>
      <c r="G37" s="31"/>
      <c r="H37" s="31"/>
      <c r="I37" s="31">
        <v>0</v>
      </c>
    </row>
    <row r="38" spans="1:9" s="27" customFormat="1" ht="28.15" customHeight="1" x14ac:dyDescent="0.25">
      <c r="A38" s="33" t="s">
        <v>47</v>
      </c>
      <c r="B38" s="29">
        <v>153</v>
      </c>
      <c r="C38" s="30">
        <v>986.6</v>
      </c>
      <c r="D38" s="30">
        <v>507.7</v>
      </c>
      <c r="E38" s="31">
        <f>F38+G38+H38+I38</f>
        <v>0</v>
      </c>
      <c r="F38" s="31"/>
      <c r="G38" s="31"/>
      <c r="H38" s="31"/>
      <c r="I38" s="31">
        <v>0</v>
      </c>
    </row>
    <row r="39" spans="1:9" s="27" customFormat="1" ht="23.25" customHeight="1" x14ac:dyDescent="0.25">
      <c r="A39" s="28" t="s">
        <v>48</v>
      </c>
      <c r="B39" s="29">
        <v>160</v>
      </c>
      <c r="C39" s="32">
        <f t="shared" ref="C39:I39" si="1">C40+C41</f>
        <v>825.6</v>
      </c>
      <c r="D39" s="32">
        <f t="shared" si="1"/>
        <v>2855.1</v>
      </c>
      <c r="E39" s="32">
        <f t="shared" si="1"/>
        <v>2770</v>
      </c>
      <c r="F39" s="32">
        <f t="shared" si="1"/>
        <v>1152.2</v>
      </c>
      <c r="G39" s="32">
        <f t="shared" si="1"/>
        <v>501.4</v>
      </c>
      <c r="H39" s="32">
        <f t="shared" si="1"/>
        <v>616.4</v>
      </c>
      <c r="I39" s="32">
        <f t="shared" si="1"/>
        <v>500</v>
      </c>
    </row>
    <row r="40" spans="1:9" s="27" customFormat="1" ht="20.25" x14ac:dyDescent="0.25">
      <c r="A40" s="33" t="s">
        <v>49</v>
      </c>
      <c r="B40" s="34">
        <v>161</v>
      </c>
      <c r="C40" s="30">
        <v>182.4</v>
      </c>
      <c r="D40" s="30">
        <v>1401</v>
      </c>
      <c r="E40" s="31">
        <f>F40+G40+H40+I40</f>
        <v>2566.1999999999998</v>
      </c>
      <c r="F40" s="31">
        <v>972.9</v>
      </c>
      <c r="G40" s="31">
        <v>481.7</v>
      </c>
      <c r="H40" s="31">
        <v>611.6</v>
      </c>
      <c r="I40" s="31">
        <v>500</v>
      </c>
    </row>
    <row r="41" spans="1:9" s="27" customFormat="1" ht="37.5" x14ac:dyDescent="0.25">
      <c r="A41" s="33" t="s">
        <v>50</v>
      </c>
      <c r="B41" s="34">
        <v>162</v>
      </c>
      <c r="C41" s="30">
        <v>643.20000000000005</v>
      </c>
      <c r="D41" s="30">
        <v>1454.1</v>
      </c>
      <c r="E41" s="31">
        <f>F41+G41+H41+I41</f>
        <v>203.8</v>
      </c>
      <c r="F41" s="31">
        <v>179.3</v>
      </c>
      <c r="G41" s="31">
        <v>19.7</v>
      </c>
      <c r="H41" s="31">
        <v>4.8</v>
      </c>
      <c r="I41" s="31">
        <v>0</v>
      </c>
    </row>
    <row r="42" spans="1:9" s="27" customFormat="1" ht="20.25" x14ac:dyDescent="0.25">
      <c r="A42" s="35" t="s">
        <v>51</v>
      </c>
      <c r="B42" s="36">
        <v>170</v>
      </c>
      <c r="C42" s="37">
        <f t="shared" ref="C42:I42" si="2">C30+C31+C32+C33+C34+C35+C39</f>
        <v>43485.3</v>
      </c>
      <c r="D42" s="37">
        <f t="shared" si="2"/>
        <v>47575.1</v>
      </c>
      <c r="E42" s="37">
        <f t="shared" si="2"/>
        <v>46619.7</v>
      </c>
      <c r="F42" s="37">
        <f t="shared" si="2"/>
        <v>12439.400000000001</v>
      </c>
      <c r="G42" s="37">
        <f t="shared" si="2"/>
        <v>10485.6</v>
      </c>
      <c r="H42" s="37">
        <f t="shared" si="2"/>
        <v>11042.8</v>
      </c>
      <c r="I42" s="37">
        <f t="shared" si="2"/>
        <v>12651.9</v>
      </c>
    </row>
    <row r="43" spans="1:9" s="41" customFormat="1" ht="21.75" customHeight="1" x14ac:dyDescent="0.25">
      <c r="A43" s="38" t="s">
        <v>52</v>
      </c>
      <c r="B43" s="39"/>
      <c r="C43" s="40"/>
      <c r="D43" s="40"/>
      <c r="E43" s="31">
        <f t="shared" ref="E43:E91" si="3">F43+G43+H43+I43</f>
        <v>0</v>
      </c>
      <c r="F43" s="40"/>
      <c r="G43" s="40"/>
      <c r="H43" s="40"/>
      <c r="I43" s="40"/>
    </row>
    <row r="44" spans="1:9" s="41" customFormat="1" ht="21.75" customHeight="1" x14ac:dyDescent="0.25">
      <c r="A44" s="28" t="s">
        <v>53</v>
      </c>
      <c r="B44" s="42">
        <v>200</v>
      </c>
      <c r="C44" s="31">
        <v>25026.5</v>
      </c>
      <c r="D44" s="31">
        <v>27435.4</v>
      </c>
      <c r="E44" s="31">
        <f t="shared" si="3"/>
        <v>31202.799999999999</v>
      </c>
      <c r="F44" s="31">
        <v>8567.2999999999993</v>
      </c>
      <c r="G44" s="31">
        <v>7050</v>
      </c>
      <c r="H44" s="31">
        <v>7182.5</v>
      </c>
      <c r="I44" s="31">
        <v>8403</v>
      </c>
    </row>
    <row r="45" spans="1:9" s="41" customFormat="1" ht="21.75" customHeight="1" x14ac:dyDescent="0.25">
      <c r="A45" s="28" t="s">
        <v>54</v>
      </c>
      <c r="B45" s="42">
        <v>210</v>
      </c>
      <c r="C45" s="31">
        <v>5498.6</v>
      </c>
      <c r="D45" s="31">
        <v>6047.4</v>
      </c>
      <c r="E45" s="31">
        <f t="shared" si="3"/>
        <v>6807.2000000000007</v>
      </c>
      <c r="F45" s="31">
        <v>1876.9</v>
      </c>
      <c r="G45" s="31">
        <f>1611.2</f>
        <v>1611.2</v>
      </c>
      <c r="H45" s="31">
        <v>1554.8</v>
      </c>
      <c r="I45" s="31">
        <v>1764.3</v>
      </c>
    </row>
    <row r="46" spans="1:9" s="41" customFormat="1" ht="21.75" customHeight="1" x14ac:dyDescent="0.25">
      <c r="A46" s="28" t="s">
        <v>55</v>
      </c>
      <c r="B46" s="42">
        <v>220</v>
      </c>
      <c r="C46" s="31">
        <v>1851.6</v>
      </c>
      <c r="D46" s="31">
        <v>2621.1999999999998</v>
      </c>
      <c r="E46" s="31">
        <f t="shared" si="3"/>
        <v>536.6</v>
      </c>
      <c r="F46" s="31">
        <v>202.7</v>
      </c>
      <c r="G46" s="31">
        <v>9.4</v>
      </c>
      <c r="H46" s="31">
        <v>74.5</v>
      </c>
      <c r="I46" s="31">
        <v>250</v>
      </c>
    </row>
    <row r="47" spans="1:9" s="41" customFormat="1" ht="21.75" customHeight="1" x14ac:dyDescent="0.25">
      <c r="A47" s="28" t="s">
        <v>56</v>
      </c>
      <c r="B47" s="42">
        <v>230</v>
      </c>
      <c r="C47" s="31">
        <v>2327.9</v>
      </c>
      <c r="D47" s="31">
        <v>2959.6</v>
      </c>
      <c r="E47" s="31">
        <f t="shared" si="3"/>
        <v>2555.4</v>
      </c>
      <c r="F47" s="31">
        <v>1021.4</v>
      </c>
      <c r="G47" s="31">
        <v>501</v>
      </c>
      <c r="H47" s="31">
        <v>479</v>
      </c>
      <c r="I47" s="31">
        <v>554</v>
      </c>
    </row>
    <row r="48" spans="1:9" s="41" customFormat="1" ht="21.75" customHeight="1" x14ac:dyDescent="0.25">
      <c r="A48" s="28" t="s">
        <v>57</v>
      </c>
      <c r="B48" s="42">
        <v>240</v>
      </c>
      <c r="C48" s="31">
        <v>737</v>
      </c>
      <c r="D48" s="31">
        <v>490.5</v>
      </c>
      <c r="E48" s="31">
        <f t="shared" si="3"/>
        <v>312.5</v>
      </c>
      <c r="F48" s="31">
        <v>67.2</v>
      </c>
      <c r="G48" s="31">
        <v>36.200000000000003</v>
      </c>
      <c r="H48" s="31">
        <v>59.1</v>
      </c>
      <c r="I48" s="31">
        <v>150</v>
      </c>
    </row>
    <row r="49" spans="1:9" s="41" customFormat="1" ht="21.75" customHeight="1" x14ac:dyDescent="0.25">
      <c r="A49" s="28" t="s">
        <v>58</v>
      </c>
      <c r="B49" s="42">
        <v>250</v>
      </c>
      <c r="C49" s="31">
        <v>1092.0999999999999</v>
      </c>
      <c r="D49" s="31">
        <v>1195.0999999999999</v>
      </c>
      <c r="E49" s="31">
        <f t="shared" si="3"/>
        <v>729</v>
      </c>
      <c r="F49" s="31">
        <v>195.2</v>
      </c>
      <c r="G49" s="31">
        <v>172.5</v>
      </c>
      <c r="H49" s="31">
        <v>161.30000000000001</v>
      </c>
      <c r="I49" s="31">
        <v>200</v>
      </c>
    </row>
    <row r="50" spans="1:9" s="41" customFormat="1" ht="21.75" customHeight="1" x14ac:dyDescent="0.25">
      <c r="A50" s="28" t="s">
        <v>59</v>
      </c>
      <c r="B50" s="42">
        <v>260</v>
      </c>
      <c r="C50" s="31">
        <v>137.80000000000001</v>
      </c>
      <c r="D50" s="31">
        <v>85.4</v>
      </c>
      <c r="E50" s="31">
        <f t="shared" si="3"/>
        <v>32.799999999999997</v>
      </c>
      <c r="F50" s="31">
        <v>5.5</v>
      </c>
      <c r="G50" s="31"/>
      <c r="H50" s="31">
        <v>0</v>
      </c>
      <c r="I50" s="31">
        <v>27.3</v>
      </c>
    </row>
    <row r="51" spans="1:9" s="41" customFormat="1" ht="21.75" customHeight="1" x14ac:dyDescent="0.25">
      <c r="A51" s="28" t="s">
        <v>60</v>
      </c>
      <c r="B51" s="42">
        <v>270</v>
      </c>
      <c r="C51" s="31">
        <f>C52+C53+C54</f>
        <v>4712</v>
      </c>
      <c r="D51" s="31">
        <f>D52+D53+D54</f>
        <v>4400</v>
      </c>
      <c r="E51" s="31">
        <f t="shared" si="3"/>
        <v>3378.2999999999997</v>
      </c>
      <c r="F51" s="31">
        <f>F52+F53+F54</f>
        <v>1199.2</v>
      </c>
      <c r="G51" s="31">
        <f>G52+G53+G54</f>
        <v>602.49999999999989</v>
      </c>
      <c r="H51" s="31">
        <f>H52+H53+H54</f>
        <v>694.2</v>
      </c>
      <c r="I51" s="31">
        <f>I52+I53+I54</f>
        <v>882.40000000000009</v>
      </c>
    </row>
    <row r="52" spans="1:9" s="41" customFormat="1" ht="21.75" customHeight="1" x14ac:dyDescent="0.25">
      <c r="A52" s="28" t="s">
        <v>61</v>
      </c>
      <c r="B52" s="42">
        <v>272</v>
      </c>
      <c r="C52" s="31">
        <v>112</v>
      </c>
      <c r="D52" s="31">
        <v>121</v>
      </c>
      <c r="E52" s="31">
        <f t="shared" si="3"/>
        <v>107.8</v>
      </c>
      <c r="F52" s="31">
        <v>17.8</v>
      </c>
      <c r="G52" s="31">
        <v>41.3</v>
      </c>
      <c r="H52" s="31">
        <v>18.399999999999999</v>
      </c>
      <c r="I52" s="31">
        <v>30.3</v>
      </c>
    </row>
    <row r="53" spans="1:9" s="41" customFormat="1" ht="21.75" customHeight="1" x14ac:dyDescent="0.25">
      <c r="A53" s="28" t="s">
        <v>1</v>
      </c>
      <c r="B53" s="42">
        <v>273</v>
      </c>
      <c r="C53" s="31">
        <v>1274</v>
      </c>
      <c r="D53" s="31">
        <v>1465.1</v>
      </c>
      <c r="E53" s="31">
        <f t="shared" si="3"/>
        <v>1520.2</v>
      </c>
      <c r="F53" s="31">
        <v>345.5</v>
      </c>
      <c r="G53" s="31">
        <v>521.79999999999995</v>
      </c>
      <c r="H53" s="31">
        <v>286.60000000000002</v>
      </c>
      <c r="I53" s="31">
        <v>366.3</v>
      </c>
    </row>
    <row r="54" spans="1:9" s="41" customFormat="1" ht="21.75" customHeight="1" x14ac:dyDescent="0.25">
      <c r="A54" s="28" t="s">
        <v>62</v>
      </c>
      <c r="B54" s="42">
        <v>275</v>
      </c>
      <c r="C54" s="31">
        <v>3326</v>
      </c>
      <c r="D54" s="31">
        <v>2813.9</v>
      </c>
      <c r="E54" s="31">
        <f t="shared" si="3"/>
        <v>1750.3</v>
      </c>
      <c r="F54" s="31">
        <v>835.9</v>
      </c>
      <c r="G54" s="31">
        <v>39.4</v>
      </c>
      <c r="H54" s="31">
        <v>389.2</v>
      </c>
      <c r="I54" s="31">
        <v>485.8</v>
      </c>
    </row>
    <row r="55" spans="1:9" s="41" customFormat="1" ht="38.25" customHeight="1" x14ac:dyDescent="0.25">
      <c r="A55" s="28" t="s">
        <v>63</v>
      </c>
      <c r="B55" s="42">
        <v>280</v>
      </c>
      <c r="C55" s="31">
        <v>0.4</v>
      </c>
      <c r="D55" s="31"/>
      <c r="E55" s="31">
        <f t="shared" si="3"/>
        <v>0</v>
      </c>
      <c r="F55" s="31"/>
      <c r="G55" s="31"/>
      <c r="H55" s="31"/>
      <c r="I55" s="31"/>
    </row>
    <row r="56" spans="1:9" s="41" customFormat="1" ht="21.75" customHeight="1" x14ac:dyDescent="0.25">
      <c r="A56" s="28" t="s">
        <v>64</v>
      </c>
      <c r="B56" s="42">
        <v>290</v>
      </c>
      <c r="C56" s="31">
        <v>2073.5</v>
      </c>
      <c r="D56" s="31">
        <v>1965.8</v>
      </c>
      <c r="E56" s="31">
        <f t="shared" si="3"/>
        <v>532.20000000000005</v>
      </c>
      <c r="F56" s="31">
        <v>47.2</v>
      </c>
      <c r="G56" s="31">
        <v>9</v>
      </c>
      <c r="H56" s="31">
        <v>80.099999999999994</v>
      </c>
      <c r="I56" s="31">
        <v>395.9</v>
      </c>
    </row>
    <row r="57" spans="1:9" s="41" customFormat="1" ht="21.75" customHeight="1" x14ac:dyDescent="0.25">
      <c r="A57" s="28" t="s">
        <v>65</v>
      </c>
      <c r="B57" s="42">
        <v>300</v>
      </c>
      <c r="C57" s="31">
        <v>27.9</v>
      </c>
      <c r="D57" s="31">
        <v>374.7</v>
      </c>
      <c r="E57" s="31">
        <f t="shared" si="3"/>
        <v>191.3</v>
      </c>
      <c r="F57" s="31">
        <v>40.1</v>
      </c>
      <c r="G57" s="31">
        <v>84.2</v>
      </c>
      <c r="H57" s="31">
        <v>42</v>
      </c>
      <c r="I57" s="31">
        <v>25</v>
      </c>
    </row>
    <row r="58" spans="1:9" s="41" customFormat="1" ht="21.75" customHeight="1" x14ac:dyDescent="0.25">
      <c r="A58" s="28" t="s">
        <v>66</v>
      </c>
      <c r="B58" s="42">
        <v>310</v>
      </c>
      <c r="C58" s="31"/>
      <c r="D58" s="31"/>
      <c r="E58" s="31">
        <f t="shared" si="3"/>
        <v>0</v>
      </c>
      <c r="F58" s="31"/>
      <c r="G58" s="31"/>
      <c r="H58" s="31"/>
      <c r="I58" s="31"/>
    </row>
    <row r="59" spans="1:9" s="41" customFormat="1" ht="21.75" customHeight="1" x14ac:dyDescent="0.25">
      <c r="A59" s="28" t="s">
        <v>67</v>
      </c>
      <c r="B59" s="42">
        <v>320</v>
      </c>
      <c r="C59" s="31"/>
      <c r="D59" s="31"/>
      <c r="E59" s="31">
        <f t="shared" si="3"/>
        <v>0</v>
      </c>
      <c r="F59" s="31"/>
      <c r="G59" s="31"/>
      <c r="H59" s="31"/>
      <c r="I59" s="31"/>
    </row>
    <row r="60" spans="1:9" s="41" customFormat="1" ht="21.75" customHeight="1" x14ac:dyDescent="0.25">
      <c r="A60" s="43" t="s">
        <v>68</v>
      </c>
      <c r="B60" s="44">
        <v>330</v>
      </c>
      <c r="C60" s="45">
        <f t="shared" ref="C60:I60" si="4">SUM(C44:C51)+SUM(C55:C59)</f>
        <v>43485.3</v>
      </c>
      <c r="D60" s="45">
        <f t="shared" si="4"/>
        <v>47575.1</v>
      </c>
      <c r="E60" s="45">
        <f t="shared" si="4"/>
        <v>46278.100000000006</v>
      </c>
      <c r="F60" s="45">
        <f t="shared" si="4"/>
        <v>13222.7</v>
      </c>
      <c r="G60" s="45">
        <f t="shared" si="4"/>
        <v>10076.000000000002</v>
      </c>
      <c r="H60" s="45">
        <f t="shared" si="4"/>
        <v>10327.5</v>
      </c>
      <c r="I60" s="45">
        <f t="shared" si="4"/>
        <v>12651.899999999998</v>
      </c>
    </row>
    <row r="61" spans="1:9" s="41" customFormat="1" ht="19.5" customHeight="1" x14ac:dyDescent="0.25">
      <c r="A61" s="46" t="s">
        <v>69</v>
      </c>
      <c r="B61" s="39"/>
      <c r="C61" s="47"/>
      <c r="D61" s="39"/>
      <c r="E61" s="31">
        <f t="shared" si="3"/>
        <v>0</v>
      </c>
      <c r="F61" s="48"/>
      <c r="G61" s="48"/>
      <c r="H61" s="39"/>
      <c r="I61" s="39"/>
    </row>
    <row r="62" spans="1:9" s="41" customFormat="1" ht="19.5" customHeight="1" x14ac:dyDescent="0.25">
      <c r="A62" s="28" t="s">
        <v>70</v>
      </c>
      <c r="B62" s="42">
        <v>400</v>
      </c>
      <c r="C62" s="49">
        <f>C46+C47+C48+C51</f>
        <v>9628.5</v>
      </c>
      <c r="D62" s="49">
        <f>D46+D47+D48+D51</f>
        <v>10471.299999999999</v>
      </c>
      <c r="E62" s="31">
        <f t="shared" si="3"/>
        <v>6782.7999999999993</v>
      </c>
      <c r="F62" s="49">
        <f>F46+F47+F48+F51</f>
        <v>2490.5</v>
      </c>
      <c r="G62" s="49">
        <f>G46+G47+G48+G51</f>
        <v>1149.0999999999999</v>
      </c>
      <c r="H62" s="49">
        <f>H46+H47+H48+H51</f>
        <v>1306.8000000000002</v>
      </c>
      <c r="I62" s="49">
        <f>I46+I47+I48+I51</f>
        <v>1836.4</v>
      </c>
    </row>
    <row r="63" spans="1:9" s="41" customFormat="1" ht="19.5" customHeight="1" x14ac:dyDescent="0.25">
      <c r="A63" s="28" t="s">
        <v>71</v>
      </c>
      <c r="B63" s="42">
        <v>410</v>
      </c>
      <c r="C63" s="49">
        <f>C44</f>
        <v>25026.5</v>
      </c>
      <c r="D63" s="49">
        <f>D44</f>
        <v>27435.4</v>
      </c>
      <c r="E63" s="31">
        <f t="shared" si="3"/>
        <v>31202.799999999999</v>
      </c>
      <c r="F63" s="49">
        <f t="shared" ref="F63:I64" si="5">F44</f>
        <v>8567.2999999999993</v>
      </c>
      <c r="G63" s="49">
        <f t="shared" si="5"/>
        <v>7050</v>
      </c>
      <c r="H63" s="49">
        <f t="shared" si="5"/>
        <v>7182.5</v>
      </c>
      <c r="I63" s="49">
        <f t="shared" si="5"/>
        <v>8403</v>
      </c>
    </row>
    <row r="64" spans="1:9" s="41" customFormat="1" ht="19.5" customHeight="1" x14ac:dyDescent="0.25">
      <c r="A64" s="28" t="s">
        <v>72</v>
      </c>
      <c r="B64" s="42">
        <v>420</v>
      </c>
      <c r="C64" s="49">
        <f>C45</f>
        <v>5498.6</v>
      </c>
      <c r="D64" s="49">
        <f>D45</f>
        <v>6047.4</v>
      </c>
      <c r="E64" s="31">
        <f t="shared" si="3"/>
        <v>6807.2000000000007</v>
      </c>
      <c r="F64" s="49">
        <f t="shared" si="5"/>
        <v>1876.9</v>
      </c>
      <c r="G64" s="49">
        <f t="shared" si="5"/>
        <v>1611.2</v>
      </c>
      <c r="H64" s="49">
        <f t="shared" si="5"/>
        <v>1554.8</v>
      </c>
      <c r="I64" s="49">
        <f t="shared" si="5"/>
        <v>1764.3</v>
      </c>
    </row>
    <row r="65" spans="1:9" s="41" customFormat="1" ht="19.5" customHeight="1" x14ac:dyDescent="0.25">
      <c r="A65" s="28" t="s">
        <v>66</v>
      </c>
      <c r="B65" s="42">
        <v>430</v>
      </c>
      <c r="C65" s="49"/>
      <c r="D65" s="49"/>
      <c r="E65" s="31">
        <f t="shared" si="3"/>
        <v>0</v>
      </c>
      <c r="F65" s="49"/>
      <c r="G65" s="49"/>
      <c r="H65" s="49"/>
      <c r="I65" s="49"/>
    </row>
    <row r="66" spans="1:9" s="41" customFormat="1" ht="19.5" customHeight="1" x14ac:dyDescent="0.25">
      <c r="A66" s="28" t="s">
        <v>73</v>
      </c>
      <c r="B66" s="42">
        <v>440</v>
      </c>
      <c r="C66" s="49">
        <f>C49+C50+C56+C57+C59+C55</f>
        <v>3331.7</v>
      </c>
      <c r="D66" s="49">
        <f>D49+D50+D56+D57+D59+D55</f>
        <v>3621</v>
      </c>
      <c r="E66" s="31">
        <f t="shared" si="3"/>
        <v>1485.3000000000002</v>
      </c>
      <c r="F66" s="49">
        <f>F49+F50+F56+F57+F59+F55</f>
        <v>288</v>
      </c>
      <c r="G66" s="49">
        <f>G49+G50+G56+G57+G59+G55</f>
        <v>265.7</v>
      </c>
      <c r="H66" s="49">
        <f>H49+H50+H56+H57+H59+H55</f>
        <v>283.39999999999998</v>
      </c>
      <c r="I66" s="49">
        <f>I49+I50+I56+I57+I59+I55</f>
        <v>648.20000000000005</v>
      </c>
    </row>
    <row r="67" spans="1:9" s="41" customFormat="1" ht="19.5" customHeight="1" x14ac:dyDescent="0.25">
      <c r="A67" s="50" t="s">
        <v>74</v>
      </c>
      <c r="B67" s="51">
        <v>450</v>
      </c>
      <c r="C67" s="45">
        <f>C62+C63+C64+C65+C66</f>
        <v>43485.299999999996</v>
      </c>
      <c r="D67" s="45">
        <f>SUM(D62:D66)</f>
        <v>47575.1</v>
      </c>
      <c r="E67" s="45">
        <f>F67+G67+H67+I67</f>
        <v>46278.1</v>
      </c>
      <c r="F67" s="45">
        <f>SUM(F62:F66)</f>
        <v>13222.699999999999</v>
      </c>
      <c r="G67" s="45">
        <f>SUM(G62:G66)</f>
        <v>10076.000000000002</v>
      </c>
      <c r="H67" s="45">
        <f>SUM(H62:H66)</f>
        <v>10327.499999999998</v>
      </c>
      <c r="I67" s="45">
        <f>SUM(I62:I66)</f>
        <v>12651.9</v>
      </c>
    </row>
    <row r="68" spans="1:9" s="41" customFormat="1" ht="20.100000000000001" customHeight="1" x14ac:dyDescent="0.25">
      <c r="A68" s="46" t="s">
        <v>75</v>
      </c>
      <c r="B68" s="39"/>
      <c r="C68" s="39"/>
      <c r="D68" s="39"/>
      <c r="E68" s="31">
        <f t="shared" si="3"/>
        <v>0</v>
      </c>
      <c r="F68" s="39"/>
      <c r="G68" s="39"/>
      <c r="H68" s="39"/>
      <c r="I68" s="39"/>
    </row>
    <row r="69" spans="1:9" s="41" customFormat="1" ht="20.100000000000001" customHeight="1" x14ac:dyDescent="0.25">
      <c r="A69" s="28" t="s">
        <v>76</v>
      </c>
      <c r="B69" s="42">
        <v>500</v>
      </c>
      <c r="C69" s="52"/>
      <c r="D69" s="52">
        <f>SUM(D70)</f>
        <v>0</v>
      </c>
      <c r="E69" s="31">
        <f t="shared" si="3"/>
        <v>0</v>
      </c>
      <c r="F69" s="52">
        <f>SUM(F70)</f>
        <v>0</v>
      </c>
      <c r="G69" s="52">
        <f>SUM(G70)</f>
        <v>0</v>
      </c>
      <c r="H69" s="52">
        <f>SUM(H70)</f>
        <v>0</v>
      </c>
      <c r="I69" s="52">
        <f>SUM(I70)</f>
        <v>0</v>
      </c>
    </row>
    <row r="70" spans="1:9" s="41" customFormat="1" ht="20.100000000000001" customHeight="1" x14ac:dyDescent="0.25">
      <c r="A70" s="28" t="s">
        <v>77</v>
      </c>
      <c r="B70" s="53">
        <v>501</v>
      </c>
      <c r="C70" s="49"/>
      <c r="D70" s="49"/>
      <c r="E70" s="31">
        <f t="shared" si="3"/>
        <v>0</v>
      </c>
      <c r="F70" s="49"/>
      <c r="G70" s="49"/>
      <c r="H70" s="49"/>
      <c r="I70" s="49"/>
    </row>
    <row r="71" spans="1:9" s="56" customFormat="1" ht="20.100000000000001" customHeight="1" x14ac:dyDescent="0.25">
      <c r="A71" s="54" t="s">
        <v>78</v>
      </c>
      <c r="B71" s="55">
        <v>510</v>
      </c>
      <c r="C71" s="37">
        <f>SUM(C72:C77)</f>
        <v>1412.3000000000002</v>
      </c>
      <c r="D71" s="37">
        <f>SUM(D72:D77)</f>
        <v>5990.2</v>
      </c>
      <c r="E71" s="37">
        <f t="shared" si="3"/>
        <v>2981</v>
      </c>
      <c r="F71" s="37">
        <f>F73</f>
        <v>1259.2</v>
      </c>
      <c r="G71" s="37">
        <f>SUM(G72:G77)</f>
        <v>1121.8</v>
      </c>
      <c r="H71" s="37">
        <f>SUM(H72:H77)</f>
        <v>0</v>
      </c>
      <c r="I71" s="37">
        <f>SUM(I72:I77)</f>
        <v>600</v>
      </c>
    </row>
    <row r="72" spans="1:9" s="41" customFormat="1" ht="20.100000000000001" customHeight="1" x14ac:dyDescent="0.25">
      <c r="A72" s="28" t="s">
        <v>79</v>
      </c>
      <c r="B72" s="57">
        <v>511</v>
      </c>
      <c r="C72" s="49"/>
      <c r="D72" s="49"/>
      <c r="E72" s="31">
        <f t="shared" si="3"/>
        <v>0</v>
      </c>
      <c r="F72" s="49"/>
      <c r="G72" s="49"/>
      <c r="H72" s="49"/>
      <c r="I72" s="49"/>
    </row>
    <row r="73" spans="1:9" s="41" customFormat="1" ht="20.100000000000001" customHeight="1" x14ac:dyDescent="0.25">
      <c r="A73" s="28" t="s">
        <v>80</v>
      </c>
      <c r="B73" s="58">
        <v>512</v>
      </c>
      <c r="C73" s="49">
        <v>590.1</v>
      </c>
      <c r="D73" s="49">
        <v>5990.2</v>
      </c>
      <c r="E73" s="31">
        <f t="shared" si="3"/>
        <v>2981</v>
      </c>
      <c r="F73" s="49">
        <v>1259.2</v>
      </c>
      <c r="G73" s="49">
        <v>1121.8</v>
      </c>
      <c r="H73" s="49">
        <v>0</v>
      </c>
      <c r="I73" s="49">
        <v>600</v>
      </c>
    </row>
    <row r="74" spans="1:9" s="41" customFormat="1" ht="20.100000000000001" customHeight="1" x14ac:dyDescent="0.25">
      <c r="A74" s="28" t="s">
        <v>81</v>
      </c>
      <c r="B74" s="57">
        <v>513</v>
      </c>
      <c r="C74" s="49"/>
      <c r="D74" s="49"/>
      <c r="E74" s="31">
        <f t="shared" si="3"/>
        <v>0</v>
      </c>
      <c r="F74" s="49"/>
      <c r="G74" s="49"/>
      <c r="H74" s="49"/>
      <c r="I74" s="49"/>
    </row>
    <row r="75" spans="1:9" s="41" customFormat="1" ht="20.100000000000001" customHeight="1" x14ac:dyDescent="0.25">
      <c r="A75" s="28" t="s">
        <v>82</v>
      </c>
      <c r="B75" s="58">
        <v>514</v>
      </c>
      <c r="C75" s="49"/>
      <c r="D75" s="49"/>
      <c r="E75" s="31">
        <f t="shared" si="3"/>
        <v>0</v>
      </c>
      <c r="F75" s="49"/>
      <c r="G75" s="49"/>
      <c r="H75" s="49"/>
      <c r="I75" s="49"/>
    </row>
    <row r="76" spans="1:9" s="41" customFormat="1" ht="38.25" customHeight="1" x14ac:dyDescent="0.25">
      <c r="A76" s="28" t="s">
        <v>83</v>
      </c>
      <c r="B76" s="57">
        <v>515</v>
      </c>
      <c r="C76" s="49"/>
      <c r="D76" s="49"/>
      <c r="E76" s="31">
        <f t="shared" si="3"/>
        <v>0</v>
      </c>
      <c r="F76" s="49"/>
      <c r="G76" s="49"/>
      <c r="H76" s="49"/>
      <c r="I76" s="49"/>
    </row>
    <row r="77" spans="1:9" s="41" customFormat="1" ht="20.100000000000001" customHeight="1" x14ac:dyDescent="0.25">
      <c r="A77" s="28" t="s">
        <v>84</v>
      </c>
      <c r="B77" s="59">
        <v>516</v>
      </c>
      <c r="C77" s="49">
        <v>822.2</v>
      </c>
      <c r="D77" s="49"/>
      <c r="E77" s="31">
        <f t="shared" si="3"/>
        <v>0</v>
      </c>
      <c r="F77" s="49"/>
      <c r="G77" s="49"/>
      <c r="H77" s="49"/>
      <c r="I77" s="49"/>
    </row>
    <row r="78" spans="1:9" s="41" customFormat="1" ht="20.100000000000001" customHeight="1" x14ac:dyDescent="0.25">
      <c r="A78" s="46" t="s">
        <v>85</v>
      </c>
      <c r="B78" s="39"/>
      <c r="C78" s="39"/>
      <c r="D78" s="39"/>
      <c r="E78" s="31">
        <f t="shared" si="3"/>
        <v>0</v>
      </c>
      <c r="F78" s="39"/>
      <c r="G78" s="39"/>
      <c r="H78" s="39"/>
      <c r="I78" s="39"/>
    </row>
    <row r="79" spans="1:9" s="41" customFormat="1" ht="20.100000000000001" customHeight="1" x14ac:dyDescent="0.25">
      <c r="A79" s="28" t="s">
        <v>86</v>
      </c>
      <c r="B79" s="60">
        <v>600</v>
      </c>
      <c r="C79" s="52">
        <f>SUM(C80:C83)</f>
        <v>0</v>
      </c>
      <c r="D79" s="52">
        <f>SUM(D80:D83)</f>
        <v>0</v>
      </c>
      <c r="E79" s="31">
        <f t="shared" si="3"/>
        <v>0</v>
      </c>
      <c r="F79" s="52">
        <f>SUM(F80:F83)</f>
        <v>0</v>
      </c>
      <c r="G79" s="52">
        <f>SUM(G80:G83)</f>
        <v>0</v>
      </c>
      <c r="H79" s="52">
        <f>SUM(H80:H83)</f>
        <v>0</v>
      </c>
      <c r="I79" s="52">
        <f>SUM(I80:I83)</f>
        <v>0</v>
      </c>
    </row>
    <row r="80" spans="1:9" s="41" customFormat="1" ht="20.100000000000001" customHeight="1" x14ac:dyDescent="0.25">
      <c r="A80" s="33" t="s">
        <v>87</v>
      </c>
      <c r="B80" s="59">
        <v>601</v>
      </c>
      <c r="C80" s="61"/>
      <c r="D80" s="61"/>
      <c r="E80" s="31">
        <f t="shared" si="3"/>
        <v>0</v>
      </c>
      <c r="F80" s="49"/>
      <c r="G80" s="49"/>
      <c r="H80" s="49"/>
      <c r="I80" s="49"/>
    </row>
    <row r="81" spans="1:9" s="41" customFormat="1" ht="20.100000000000001" customHeight="1" x14ac:dyDescent="0.25">
      <c r="A81" s="33" t="s">
        <v>88</v>
      </c>
      <c r="B81" s="59">
        <v>602</v>
      </c>
      <c r="C81" s="61"/>
      <c r="D81" s="61"/>
      <c r="E81" s="31">
        <f t="shared" si="3"/>
        <v>0</v>
      </c>
      <c r="F81" s="49"/>
      <c r="G81" s="49"/>
      <c r="H81" s="49"/>
      <c r="I81" s="49"/>
    </row>
    <row r="82" spans="1:9" s="41" customFormat="1" ht="20.100000000000001" customHeight="1" x14ac:dyDescent="0.25">
      <c r="A82" s="33" t="s">
        <v>89</v>
      </c>
      <c r="B82" s="59">
        <v>603</v>
      </c>
      <c r="C82" s="61"/>
      <c r="D82" s="49"/>
      <c r="E82" s="31">
        <f t="shared" si="3"/>
        <v>0</v>
      </c>
      <c r="F82" s="49"/>
      <c r="G82" s="49"/>
      <c r="H82" s="49"/>
      <c r="I82" s="49"/>
    </row>
    <row r="83" spans="1:9" s="41" customFormat="1" ht="20.100000000000001" customHeight="1" x14ac:dyDescent="0.25">
      <c r="A83" s="28" t="s">
        <v>90</v>
      </c>
      <c r="B83" s="60">
        <v>610</v>
      </c>
      <c r="C83" s="61"/>
      <c r="D83" s="61"/>
      <c r="E83" s="31">
        <f t="shared" si="3"/>
        <v>0</v>
      </c>
      <c r="F83" s="49"/>
      <c r="G83" s="49"/>
      <c r="H83" s="49"/>
      <c r="I83" s="49"/>
    </row>
    <row r="84" spans="1:9" s="41" customFormat="1" ht="20.100000000000001" customHeight="1" x14ac:dyDescent="0.25">
      <c r="A84" s="28" t="s">
        <v>91</v>
      </c>
      <c r="B84" s="60">
        <v>620</v>
      </c>
      <c r="C84" s="52">
        <f>SUM(C85:C88)</f>
        <v>0</v>
      </c>
      <c r="D84" s="52">
        <f>SUM(D85:D88)</f>
        <v>0</v>
      </c>
      <c r="E84" s="31">
        <f t="shared" si="3"/>
        <v>0</v>
      </c>
      <c r="F84" s="52">
        <f>SUM(F85:F88)</f>
        <v>0</v>
      </c>
      <c r="G84" s="52">
        <f>SUM(G85:G88)</f>
        <v>0</v>
      </c>
      <c r="H84" s="52">
        <f>SUM(H85:H88)</f>
        <v>0</v>
      </c>
      <c r="I84" s="52">
        <f>SUM(I85:I88)</f>
        <v>0</v>
      </c>
    </row>
    <row r="85" spans="1:9" s="41" customFormat="1" ht="20.100000000000001" customHeight="1" x14ac:dyDescent="0.25">
      <c r="A85" s="33" t="s">
        <v>87</v>
      </c>
      <c r="B85" s="59">
        <v>621</v>
      </c>
      <c r="C85" s="61"/>
      <c r="D85" s="61"/>
      <c r="E85" s="31">
        <f t="shared" si="3"/>
        <v>0</v>
      </c>
      <c r="F85" s="49"/>
      <c r="G85" s="49"/>
      <c r="H85" s="49"/>
      <c r="I85" s="49"/>
    </row>
    <row r="86" spans="1:9" s="41" customFormat="1" ht="20.100000000000001" customHeight="1" x14ac:dyDescent="0.25">
      <c r="A86" s="33" t="s">
        <v>88</v>
      </c>
      <c r="B86" s="59">
        <v>622</v>
      </c>
      <c r="C86" s="61"/>
      <c r="D86" s="61"/>
      <c r="E86" s="31">
        <f t="shared" si="3"/>
        <v>0</v>
      </c>
      <c r="F86" s="49"/>
      <c r="G86" s="49"/>
      <c r="H86" s="49"/>
      <c r="I86" s="49"/>
    </row>
    <row r="87" spans="1:9" s="41" customFormat="1" ht="20.100000000000001" customHeight="1" x14ac:dyDescent="0.25">
      <c r="A87" s="33" t="s">
        <v>89</v>
      </c>
      <c r="B87" s="59">
        <v>623</v>
      </c>
      <c r="C87" s="61"/>
      <c r="D87" s="61"/>
      <c r="E87" s="31">
        <f t="shared" si="3"/>
        <v>0</v>
      </c>
      <c r="F87" s="49"/>
      <c r="G87" s="49"/>
      <c r="H87" s="49"/>
      <c r="I87" s="49"/>
    </row>
    <row r="88" spans="1:9" s="41" customFormat="1" ht="20.100000000000001" customHeight="1" x14ac:dyDescent="0.25">
      <c r="A88" s="28" t="s">
        <v>92</v>
      </c>
      <c r="B88" s="60">
        <v>630</v>
      </c>
      <c r="C88" s="61"/>
      <c r="D88" s="61"/>
      <c r="E88" s="31">
        <f t="shared" si="3"/>
        <v>0</v>
      </c>
      <c r="F88" s="49"/>
      <c r="G88" s="49"/>
      <c r="H88" s="49"/>
      <c r="I88" s="49"/>
    </row>
    <row r="89" spans="1:9" ht="21.75" customHeight="1" x14ac:dyDescent="0.25">
      <c r="A89" s="54" t="s">
        <v>93</v>
      </c>
      <c r="B89" s="62">
        <v>700</v>
      </c>
      <c r="C89" s="37">
        <f t="shared" ref="C89:I89" si="6">C42+C71</f>
        <v>44897.600000000006</v>
      </c>
      <c r="D89" s="37">
        <f t="shared" si="6"/>
        <v>53565.299999999996</v>
      </c>
      <c r="E89" s="37">
        <f t="shared" si="6"/>
        <v>49600.7</v>
      </c>
      <c r="F89" s="37">
        <f t="shared" si="6"/>
        <v>13698.600000000002</v>
      </c>
      <c r="G89" s="37">
        <f t="shared" si="6"/>
        <v>11607.4</v>
      </c>
      <c r="H89" s="37">
        <f t="shared" si="6"/>
        <v>11042.8</v>
      </c>
      <c r="I89" s="37">
        <f t="shared" si="6"/>
        <v>13251.9</v>
      </c>
    </row>
    <row r="90" spans="1:9" ht="21.75" customHeight="1" x14ac:dyDescent="0.25">
      <c r="A90" s="54" t="s">
        <v>94</v>
      </c>
      <c r="B90" s="62">
        <v>800</v>
      </c>
      <c r="C90" s="37">
        <f t="shared" ref="C90:I90" si="7">C60+C73+C77</f>
        <v>44897.599999999999</v>
      </c>
      <c r="D90" s="37">
        <f t="shared" si="7"/>
        <v>53565.299999999996</v>
      </c>
      <c r="E90" s="37">
        <f t="shared" si="7"/>
        <v>49259.100000000006</v>
      </c>
      <c r="F90" s="37">
        <f t="shared" si="7"/>
        <v>14481.900000000001</v>
      </c>
      <c r="G90" s="37">
        <f t="shared" si="7"/>
        <v>11197.800000000001</v>
      </c>
      <c r="H90" s="37">
        <f t="shared" si="7"/>
        <v>10327.5</v>
      </c>
      <c r="I90" s="37">
        <f t="shared" si="7"/>
        <v>13251.899999999998</v>
      </c>
    </row>
    <row r="91" spans="1:9" ht="19.5" customHeight="1" x14ac:dyDescent="0.25">
      <c r="A91" s="28" t="s">
        <v>95</v>
      </c>
      <c r="B91" s="63">
        <v>850</v>
      </c>
      <c r="C91" s="61"/>
      <c r="D91" s="49"/>
      <c r="E91" s="31">
        <f t="shared" si="3"/>
        <v>0</v>
      </c>
      <c r="F91" s="49"/>
      <c r="G91" s="49"/>
      <c r="H91" s="49"/>
      <c r="I91" s="49"/>
    </row>
    <row r="92" spans="1:9" ht="19.5" customHeight="1" x14ac:dyDescent="0.25">
      <c r="A92" s="46" t="s">
        <v>96</v>
      </c>
      <c r="B92" s="39"/>
      <c r="C92" s="64"/>
      <c r="D92" s="65"/>
      <c r="E92" s="66"/>
      <c r="F92" s="66" t="s">
        <v>97</v>
      </c>
      <c r="G92" s="66" t="s">
        <v>98</v>
      </c>
      <c r="H92" s="66" t="s">
        <v>99</v>
      </c>
      <c r="I92" s="66" t="s">
        <v>100</v>
      </c>
    </row>
    <row r="93" spans="1:9" ht="19.5" customHeight="1" x14ac:dyDescent="0.25">
      <c r="A93" s="50" t="s">
        <v>101</v>
      </c>
      <c r="B93" s="67">
        <v>900</v>
      </c>
      <c r="C93" s="68">
        <v>355.5</v>
      </c>
      <c r="D93" s="68">
        <v>355.5</v>
      </c>
      <c r="E93" s="68">
        <v>338.25</v>
      </c>
      <c r="F93" s="68">
        <v>346.75</v>
      </c>
      <c r="G93" s="68">
        <v>346.8</v>
      </c>
      <c r="H93" s="68">
        <v>346.8</v>
      </c>
      <c r="I93" s="68">
        <v>311.75</v>
      </c>
    </row>
    <row r="94" spans="1:9" ht="19.5" customHeight="1" x14ac:dyDescent="0.25">
      <c r="A94" s="50" t="s">
        <v>102</v>
      </c>
      <c r="B94" s="67">
        <v>910</v>
      </c>
      <c r="C94" s="69">
        <v>35442.400000000001</v>
      </c>
      <c r="D94" s="69">
        <v>35442.400000000001</v>
      </c>
      <c r="E94" s="69">
        <v>36312.6</v>
      </c>
      <c r="F94" s="69">
        <v>38079.800000000003</v>
      </c>
      <c r="G94" s="69">
        <v>38064.400000000001</v>
      </c>
      <c r="H94" s="69">
        <v>38064.400000000001</v>
      </c>
      <c r="I94" s="69">
        <v>36312.6</v>
      </c>
    </row>
    <row r="95" spans="1:9" ht="45.75" customHeight="1" x14ac:dyDescent="0.25">
      <c r="A95" s="38" t="s">
        <v>113</v>
      </c>
      <c r="B95" s="63">
        <v>920</v>
      </c>
      <c r="C95" s="49"/>
      <c r="D95" s="49"/>
      <c r="E95" s="49"/>
      <c r="F95" s="49"/>
      <c r="G95" s="49"/>
      <c r="H95" s="49"/>
      <c r="I95" s="49"/>
    </row>
    <row r="96" spans="1:9" ht="86.25" customHeight="1" x14ac:dyDescent="0.25">
      <c r="A96" s="21" t="s">
        <v>104</v>
      </c>
      <c r="B96" s="63">
        <v>930</v>
      </c>
      <c r="C96" s="49"/>
      <c r="D96" s="49"/>
      <c r="E96" s="49"/>
      <c r="F96" s="49"/>
      <c r="G96" s="49"/>
      <c r="H96" s="49"/>
      <c r="I96" s="49"/>
    </row>
    <row r="97" spans="1:9" ht="19.5" customHeight="1" x14ac:dyDescent="0.25">
      <c r="A97" s="2" t="s">
        <v>111</v>
      </c>
      <c r="B97" s="29">
        <v>940</v>
      </c>
      <c r="C97" s="70"/>
      <c r="D97" s="70"/>
      <c r="E97" s="70"/>
      <c r="F97" s="70"/>
      <c r="G97" s="70"/>
      <c r="H97" s="70"/>
      <c r="I97" s="70"/>
    </row>
    <row r="98" spans="1:9" ht="19.5" customHeight="1" x14ac:dyDescent="0.25">
      <c r="A98" s="21" t="s">
        <v>112</v>
      </c>
      <c r="B98" s="29">
        <v>950</v>
      </c>
      <c r="C98" s="70"/>
      <c r="D98" s="70"/>
      <c r="E98" s="70"/>
      <c r="F98" s="70"/>
      <c r="G98" s="70"/>
      <c r="H98" s="70"/>
      <c r="I98" s="70"/>
    </row>
    <row r="99" spans="1:9" ht="19.5" customHeight="1" x14ac:dyDescent="0.25">
      <c r="A99" s="71"/>
      <c r="B99" s="72"/>
      <c r="C99" s="73"/>
      <c r="D99" s="73"/>
      <c r="E99" s="73"/>
      <c r="F99" s="73"/>
      <c r="G99" s="73"/>
      <c r="H99" s="73"/>
      <c r="I99" s="73"/>
    </row>
    <row r="100" spans="1:9" ht="19.5" customHeight="1" x14ac:dyDescent="0.25">
      <c r="A100" s="71" t="s">
        <v>103</v>
      </c>
      <c r="B100" s="72"/>
      <c r="C100" s="73"/>
      <c r="D100" s="73"/>
      <c r="E100" s="73"/>
      <c r="F100" s="73"/>
      <c r="G100" s="73"/>
      <c r="H100" s="73"/>
      <c r="I100" s="73"/>
    </row>
    <row r="101" spans="1:9" ht="46.5" customHeight="1" x14ac:dyDescent="0.25">
      <c r="A101" s="71"/>
      <c r="C101" s="74"/>
      <c r="D101" s="75"/>
      <c r="E101" s="75"/>
      <c r="F101" s="75"/>
      <c r="G101" s="75"/>
      <c r="H101" s="75"/>
      <c r="I101" s="75"/>
    </row>
    <row r="102" spans="1:9" ht="25.5" customHeight="1" x14ac:dyDescent="0.25">
      <c r="A102" s="3"/>
      <c r="B102" s="72"/>
      <c r="C102" s="110"/>
      <c r="D102" s="110"/>
      <c r="E102" s="110"/>
      <c r="F102" s="111"/>
      <c r="G102" s="96"/>
      <c r="H102" s="96"/>
      <c r="I102" s="96"/>
    </row>
    <row r="103" spans="1:9" s="41" customFormat="1" ht="20.100000000000001" customHeight="1" x14ac:dyDescent="0.25">
      <c r="A103" s="76"/>
      <c r="B103" s="4"/>
      <c r="C103" s="81"/>
      <c r="D103" s="81"/>
      <c r="E103" s="81"/>
      <c r="F103" s="77"/>
      <c r="G103" s="101"/>
      <c r="H103" s="101"/>
      <c r="I103" s="101"/>
    </row>
    <row r="104" spans="1:9" ht="20.100000000000001" customHeight="1" x14ac:dyDescent="0.25">
      <c r="A104" s="71"/>
      <c r="C104" s="74"/>
      <c r="D104" s="75"/>
      <c r="E104" s="75"/>
      <c r="F104" s="75"/>
      <c r="G104" s="75"/>
      <c r="H104" s="75"/>
      <c r="I104" s="75"/>
    </row>
    <row r="105" spans="1:9" x14ac:dyDescent="0.25">
      <c r="A105" s="71"/>
      <c r="C105" s="74"/>
      <c r="D105" s="75"/>
      <c r="E105" s="75"/>
      <c r="F105" s="75"/>
      <c r="G105" s="75"/>
      <c r="H105" s="75"/>
      <c r="I105" s="75"/>
    </row>
    <row r="106" spans="1:9" x14ac:dyDescent="0.25">
      <c r="A106" s="71"/>
      <c r="C106" s="74"/>
      <c r="D106" s="75"/>
      <c r="E106" s="75"/>
      <c r="F106" s="75"/>
      <c r="G106" s="75"/>
      <c r="H106" s="75"/>
      <c r="I106" s="75"/>
    </row>
    <row r="107" spans="1:9" x14ac:dyDescent="0.25">
      <c r="A107" s="71"/>
      <c r="C107" s="74"/>
      <c r="D107" s="75"/>
      <c r="E107" s="75"/>
      <c r="F107" s="75"/>
      <c r="G107" s="75"/>
      <c r="H107" s="75"/>
      <c r="I107" s="75"/>
    </row>
    <row r="108" spans="1:9" x14ac:dyDescent="0.25">
      <c r="A108" s="71"/>
      <c r="C108" s="74"/>
      <c r="D108" s="75"/>
      <c r="E108" s="75"/>
      <c r="F108" s="75"/>
      <c r="G108" s="75"/>
      <c r="H108" s="75"/>
      <c r="I108" s="75"/>
    </row>
    <row r="109" spans="1:9" x14ac:dyDescent="0.25">
      <c r="A109" s="71"/>
      <c r="C109" s="74"/>
      <c r="D109" s="75"/>
      <c r="E109" s="75"/>
      <c r="F109" s="75"/>
      <c r="G109" s="75"/>
      <c r="H109" s="75"/>
      <c r="I109" s="75"/>
    </row>
    <row r="110" spans="1:9" x14ac:dyDescent="0.25">
      <c r="A110" s="71"/>
      <c r="C110" s="74"/>
      <c r="D110" s="75"/>
      <c r="E110" s="75"/>
      <c r="F110" s="75"/>
      <c r="G110" s="75"/>
      <c r="H110" s="75"/>
      <c r="I110" s="75"/>
    </row>
    <row r="111" spans="1:9" x14ac:dyDescent="0.25">
      <c r="A111" s="71"/>
      <c r="C111" s="74"/>
      <c r="D111" s="75"/>
      <c r="E111" s="75"/>
      <c r="F111" s="75"/>
      <c r="G111" s="75"/>
      <c r="H111" s="75"/>
      <c r="I111" s="75"/>
    </row>
    <row r="112" spans="1:9" x14ac:dyDescent="0.25">
      <c r="A112" s="71"/>
      <c r="C112" s="74"/>
      <c r="D112" s="75"/>
      <c r="E112" s="75"/>
      <c r="F112" s="75"/>
      <c r="G112" s="75"/>
      <c r="H112" s="75"/>
      <c r="I112" s="75"/>
    </row>
    <row r="113" spans="1:9" x14ac:dyDescent="0.25">
      <c r="A113" s="71"/>
      <c r="C113" s="74"/>
      <c r="D113" s="75"/>
      <c r="E113" s="75"/>
      <c r="F113" s="75"/>
      <c r="G113" s="75"/>
      <c r="H113" s="75"/>
      <c r="I113" s="75"/>
    </row>
    <row r="114" spans="1:9" x14ac:dyDescent="0.25">
      <c r="A114" s="71"/>
      <c r="C114" s="74"/>
      <c r="D114" s="75"/>
      <c r="E114" s="75"/>
      <c r="F114" s="75"/>
      <c r="G114" s="75"/>
      <c r="H114" s="75"/>
      <c r="I114" s="75"/>
    </row>
    <row r="115" spans="1:9" x14ac:dyDescent="0.25">
      <c r="A115" s="71"/>
      <c r="C115" s="74"/>
      <c r="D115" s="75"/>
      <c r="E115" s="75"/>
      <c r="F115" s="75"/>
      <c r="G115" s="75"/>
      <c r="H115" s="75"/>
      <c r="I115" s="75"/>
    </row>
    <row r="116" spans="1:9" x14ac:dyDescent="0.25">
      <c r="A116" s="71"/>
      <c r="C116" s="74"/>
      <c r="D116" s="75"/>
      <c r="E116" s="75"/>
      <c r="F116" s="75"/>
      <c r="G116" s="75"/>
      <c r="H116" s="75"/>
      <c r="I116" s="75"/>
    </row>
    <row r="117" spans="1:9" x14ac:dyDescent="0.25">
      <c r="A117" s="71"/>
      <c r="C117" s="74"/>
      <c r="D117" s="75"/>
      <c r="E117" s="75"/>
      <c r="F117" s="75"/>
      <c r="G117" s="75"/>
      <c r="H117" s="75"/>
      <c r="I117" s="75"/>
    </row>
    <row r="118" spans="1:9" x14ac:dyDescent="0.25">
      <c r="A118" s="71"/>
      <c r="C118" s="74"/>
      <c r="D118" s="75"/>
      <c r="E118" s="75"/>
      <c r="F118" s="75"/>
      <c r="G118" s="75"/>
      <c r="H118" s="75"/>
      <c r="I118" s="75"/>
    </row>
    <row r="119" spans="1:9" x14ac:dyDescent="0.25">
      <c r="A119" s="71"/>
      <c r="C119" s="74"/>
      <c r="D119" s="75"/>
      <c r="E119" s="75"/>
      <c r="F119" s="75"/>
      <c r="G119" s="75"/>
      <c r="H119" s="75"/>
      <c r="I119" s="75"/>
    </row>
    <row r="120" spans="1:9" x14ac:dyDescent="0.25">
      <c r="A120" s="71"/>
      <c r="C120" s="74"/>
      <c r="D120" s="75"/>
      <c r="E120" s="75"/>
      <c r="F120" s="75"/>
      <c r="G120" s="75"/>
      <c r="H120" s="75"/>
      <c r="I120" s="75"/>
    </row>
    <row r="121" spans="1:9" x14ac:dyDescent="0.25">
      <c r="A121" s="71"/>
      <c r="C121" s="74"/>
      <c r="D121" s="75"/>
      <c r="E121" s="75"/>
      <c r="F121" s="75"/>
      <c r="G121" s="75"/>
      <c r="H121" s="75"/>
      <c r="I121" s="75"/>
    </row>
    <row r="122" spans="1:9" x14ac:dyDescent="0.25">
      <c r="A122" s="71"/>
      <c r="C122" s="74"/>
      <c r="D122" s="75"/>
      <c r="E122" s="75"/>
      <c r="F122" s="75"/>
      <c r="G122" s="75"/>
      <c r="H122" s="75"/>
      <c r="I122" s="75"/>
    </row>
    <row r="123" spans="1:9" x14ac:dyDescent="0.25">
      <c r="A123" s="71"/>
      <c r="C123" s="74"/>
      <c r="D123" s="75"/>
      <c r="E123" s="75"/>
      <c r="F123" s="75"/>
      <c r="G123" s="75"/>
      <c r="H123" s="75"/>
      <c r="I123" s="75"/>
    </row>
    <row r="124" spans="1:9" x14ac:dyDescent="0.25">
      <c r="A124" s="71"/>
      <c r="C124" s="74"/>
      <c r="D124" s="75"/>
      <c r="E124" s="75"/>
      <c r="F124" s="75"/>
      <c r="G124" s="75"/>
      <c r="H124" s="75"/>
      <c r="I124" s="75"/>
    </row>
    <row r="125" spans="1:9" x14ac:dyDescent="0.25">
      <c r="A125" s="71"/>
      <c r="C125" s="74"/>
      <c r="D125" s="75"/>
      <c r="E125" s="75"/>
      <c r="F125" s="75"/>
      <c r="G125" s="75"/>
      <c r="H125" s="75"/>
      <c r="I125" s="75"/>
    </row>
    <row r="126" spans="1:9" x14ac:dyDescent="0.25">
      <c r="A126" s="71"/>
      <c r="C126" s="74"/>
      <c r="D126" s="75"/>
      <c r="E126" s="75"/>
      <c r="F126" s="75"/>
      <c r="G126" s="75"/>
      <c r="H126" s="75"/>
      <c r="I126" s="75"/>
    </row>
    <row r="127" spans="1:9" x14ac:dyDescent="0.25">
      <c r="A127" s="71"/>
      <c r="C127" s="74"/>
      <c r="D127" s="75"/>
      <c r="E127" s="75"/>
      <c r="F127" s="75"/>
      <c r="G127" s="75"/>
      <c r="H127" s="75"/>
      <c r="I127" s="75"/>
    </row>
    <row r="128" spans="1:9" x14ac:dyDescent="0.25">
      <c r="A128" s="71"/>
      <c r="C128" s="74"/>
      <c r="D128" s="75"/>
      <c r="E128" s="75"/>
      <c r="F128" s="75"/>
      <c r="G128" s="75"/>
      <c r="H128" s="75"/>
      <c r="I128" s="75"/>
    </row>
    <row r="129" spans="1:9" x14ac:dyDescent="0.25">
      <c r="A129" s="71"/>
      <c r="C129" s="74"/>
      <c r="D129" s="75"/>
      <c r="E129" s="75"/>
      <c r="F129" s="75"/>
      <c r="G129" s="75"/>
      <c r="H129" s="75"/>
      <c r="I129" s="75"/>
    </row>
    <row r="130" spans="1:9" x14ac:dyDescent="0.25">
      <c r="A130" s="71"/>
      <c r="C130" s="74"/>
      <c r="D130" s="75"/>
      <c r="E130" s="75"/>
      <c r="F130" s="75"/>
      <c r="G130" s="75"/>
      <c r="H130" s="75"/>
      <c r="I130" s="75"/>
    </row>
    <row r="131" spans="1:9" x14ac:dyDescent="0.25">
      <c r="A131" s="71"/>
      <c r="C131" s="74"/>
      <c r="D131" s="75"/>
      <c r="E131" s="75"/>
      <c r="F131" s="75"/>
      <c r="G131" s="75"/>
      <c r="H131" s="75"/>
      <c r="I131" s="75"/>
    </row>
    <row r="132" spans="1:9" x14ac:dyDescent="0.25">
      <c r="A132" s="71"/>
      <c r="C132" s="74"/>
      <c r="D132" s="75"/>
      <c r="E132" s="75"/>
      <c r="F132" s="75"/>
      <c r="G132" s="75"/>
      <c r="H132" s="75"/>
      <c r="I132" s="75"/>
    </row>
    <row r="133" spans="1:9" x14ac:dyDescent="0.25">
      <c r="A133" s="71"/>
      <c r="C133" s="74"/>
      <c r="D133" s="75"/>
      <c r="E133" s="75"/>
      <c r="F133" s="75"/>
      <c r="G133" s="75"/>
      <c r="H133" s="75"/>
      <c r="I133" s="75"/>
    </row>
    <row r="134" spans="1:9" x14ac:dyDescent="0.25">
      <c r="A134" s="71"/>
      <c r="C134" s="74"/>
      <c r="D134" s="75"/>
      <c r="E134" s="75"/>
      <c r="F134" s="75"/>
      <c r="G134" s="75"/>
      <c r="H134" s="75"/>
      <c r="I134" s="75"/>
    </row>
    <row r="135" spans="1:9" x14ac:dyDescent="0.25">
      <c r="A135" s="71"/>
      <c r="C135" s="74"/>
      <c r="D135" s="75"/>
      <c r="E135" s="75"/>
      <c r="F135" s="75"/>
      <c r="G135" s="75"/>
      <c r="H135" s="75"/>
      <c r="I135" s="75"/>
    </row>
    <row r="136" spans="1:9" x14ac:dyDescent="0.25">
      <c r="A136" s="71"/>
      <c r="C136" s="74"/>
      <c r="D136" s="75"/>
      <c r="E136" s="75"/>
      <c r="F136" s="75"/>
      <c r="G136" s="75"/>
      <c r="H136" s="75"/>
      <c r="I136" s="75"/>
    </row>
    <row r="137" spans="1:9" x14ac:dyDescent="0.25">
      <c r="A137" s="71"/>
      <c r="C137" s="74"/>
      <c r="D137" s="75"/>
      <c r="E137" s="75"/>
      <c r="F137" s="75"/>
      <c r="G137" s="75"/>
      <c r="H137" s="75"/>
      <c r="I137" s="75"/>
    </row>
    <row r="138" spans="1:9" x14ac:dyDescent="0.25">
      <c r="A138" s="71"/>
      <c r="C138" s="74"/>
      <c r="D138" s="75"/>
      <c r="E138" s="75"/>
      <c r="F138" s="75"/>
      <c r="G138" s="75"/>
      <c r="H138" s="75"/>
      <c r="I138" s="75"/>
    </row>
    <row r="139" spans="1:9" x14ac:dyDescent="0.25">
      <c r="A139" s="71"/>
      <c r="C139" s="74"/>
      <c r="D139" s="75"/>
      <c r="E139" s="75"/>
      <c r="F139" s="75"/>
      <c r="G139" s="75"/>
      <c r="H139" s="75"/>
      <c r="I139" s="75"/>
    </row>
    <row r="140" spans="1:9" x14ac:dyDescent="0.25">
      <c r="A140" s="71"/>
      <c r="C140" s="74"/>
      <c r="D140" s="75"/>
      <c r="E140" s="75"/>
      <c r="F140" s="75"/>
      <c r="G140" s="75"/>
      <c r="H140" s="75"/>
      <c r="I140" s="75"/>
    </row>
    <row r="141" spans="1:9" x14ac:dyDescent="0.25">
      <c r="A141" s="71"/>
      <c r="C141" s="74"/>
      <c r="D141" s="75"/>
      <c r="E141" s="75"/>
      <c r="F141" s="75"/>
      <c r="G141" s="75"/>
      <c r="H141" s="75"/>
      <c r="I141" s="75"/>
    </row>
    <row r="142" spans="1:9" x14ac:dyDescent="0.25">
      <c r="A142" s="71"/>
      <c r="C142" s="74"/>
      <c r="D142" s="75"/>
      <c r="E142" s="75"/>
      <c r="F142" s="75"/>
      <c r="G142" s="75"/>
      <c r="H142" s="75"/>
      <c r="I142" s="75"/>
    </row>
    <row r="143" spans="1:9" x14ac:dyDescent="0.25">
      <c r="A143" s="71"/>
      <c r="C143" s="74"/>
      <c r="D143" s="75"/>
      <c r="E143" s="75"/>
      <c r="F143" s="75"/>
      <c r="G143" s="75"/>
      <c r="H143" s="75"/>
      <c r="I143" s="75"/>
    </row>
    <row r="144" spans="1:9" x14ac:dyDescent="0.25">
      <c r="A144" s="71"/>
      <c r="C144" s="74"/>
      <c r="D144" s="75"/>
      <c r="E144" s="75"/>
      <c r="F144" s="75"/>
      <c r="G144" s="75"/>
      <c r="H144" s="75"/>
      <c r="I144" s="75"/>
    </row>
    <row r="145" spans="1:1" x14ac:dyDescent="0.25">
      <c r="A145" s="78"/>
    </row>
    <row r="146" spans="1:1" x14ac:dyDescent="0.25">
      <c r="A146" s="78"/>
    </row>
    <row r="147" spans="1:1" x14ac:dyDescent="0.25">
      <c r="A147" s="78"/>
    </row>
    <row r="148" spans="1:1" x14ac:dyDescent="0.25">
      <c r="A148" s="78"/>
    </row>
    <row r="149" spans="1:1" x14ac:dyDescent="0.25">
      <c r="A149" s="78"/>
    </row>
    <row r="150" spans="1:1" x14ac:dyDescent="0.25">
      <c r="A150" s="78"/>
    </row>
    <row r="151" spans="1:1" x14ac:dyDescent="0.25">
      <c r="A151" s="78"/>
    </row>
    <row r="152" spans="1:1" x14ac:dyDescent="0.25">
      <c r="A152" s="78"/>
    </row>
    <row r="153" spans="1:1" x14ac:dyDescent="0.25">
      <c r="A153" s="78"/>
    </row>
    <row r="154" spans="1:1" x14ac:dyDescent="0.25">
      <c r="A154" s="78"/>
    </row>
    <row r="155" spans="1:1" x14ac:dyDescent="0.25">
      <c r="A155" s="78"/>
    </row>
    <row r="156" spans="1:1" x14ac:dyDescent="0.25">
      <c r="A156" s="78"/>
    </row>
    <row r="157" spans="1:1" x14ac:dyDescent="0.25">
      <c r="A157" s="78"/>
    </row>
    <row r="158" spans="1:1" x14ac:dyDescent="0.25">
      <c r="A158" s="78"/>
    </row>
    <row r="159" spans="1:1" x14ac:dyDescent="0.25">
      <c r="A159" s="78"/>
    </row>
    <row r="160" spans="1:1" x14ac:dyDescent="0.25">
      <c r="A160" s="78"/>
    </row>
    <row r="161" spans="1:1" x14ac:dyDescent="0.25">
      <c r="A161" s="78"/>
    </row>
    <row r="162" spans="1:1" x14ac:dyDescent="0.25">
      <c r="A162" s="78"/>
    </row>
    <row r="163" spans="1:1" x14ac:dyDescent="0.25">
      <c r="A163" s="78"/>
    </row>
    <row r="164" spans="1:1" x14ac:dyDescent="0.25">
      <c r="A164" s="78"/>
    </row>
    <row r="165" spans="1:1" x14ac:dyDescent="0.25">
      <c r="A165" s="78"/>
    </row>
    <row r="166" spans="1:1" x14ac:dyDescent="0.25">
      <c r="A166" s="78"/>
    </row>
    <row r="167" spans="1:1" x14ac:dyDescent="0.25">
      <c r="A167" s="78"/>
    </row>
    <row r="168" spans="1:1" x14ac:dyDescent="0.25">
      <c r="A168" s="78"/>
    </row>
    <row r="169" spans="1:1" x14ac:dyDescent="0.25">
      <c r="A169" s="78"/>
    </row>
    <row r="170" spans="1:1" x14ac:dyDescent="0.25">
      <c r="A170" s="78"/>
    </row>
    <row r="171" spans="1:1" x14ac:dyDescent="0.25">
      <c r="A171" s="78"/>
    </row>
    <row r="172" spans="1:1" x14ac:dyDescent="0.25">
      <c r="A172" s="78"/>
    </row>
    <row r="173" spans="1:1" x14ac:dyDescent="0.25">
      <c r="A173" s="78"/>
    </row>
    <row r="174" spans="1:1" x14ac:dyDescent="0.25">
      <c r="A174" s="78"/>
    </row>
    <row r="175" spans="1:1" x14ac:dyDescent="0.25">
      <c r="A175" s="78"/>
    </row>
    <row r="176" spans="1:1" x14ac:dyDescent="0.25">
      <c r="A176" s="78"/>
    </row>
    <row r="177" spans="1:1" x14ac:dyDescent="0.25">
      <c r="A177" s="78"/>
    </row>
    <row r="178" spans="1:1" x14ac:dyDescent="0.25">
      <c r="A178" s="78"/>
    </row>
    <row r="179" spans="1:1" x14ac:dyDescent="0.25">
      <c r="A179" s="78"/>
    </row>
    <row r="180" spans="1:1" x14ac:dyDescent="0.25">
      <c r="A180" s="78"/>
    </row>
    <row r="181" spans="1:1" x14ac:dyDescent="0.25">
      <c r="A181" s="78"/>
    </row>
    <row r="182" spans="1:1" x14ac:dyDescent="0.25">
      <c r="A182" s="78"/>
    </row>
    <row r="183" spans="1:1" x14ac:dyDescent="0.25">
      <c r="A183" s="78"/>
    </row>
    <row r="184" spans="1:1" x14ac:dyDescent="0.25">
      <c r="A184" s="78"/>
    </row>
    <row r="185" spans="1:1" x14ac:dyDescent="0.25">
      <c r="A185" s="78"/>
    </row>
    <row r="186" spans="1:1" x14ac:dyDescent="0.25">
      <c r="A186" s="78"/>
    </row>
    <row r="187" spans="1:1" x14ac:dyDescent="0.25">
      <c r="A187" s="78"/>
    </row>
    <row r="188" spans="1:1" x14ac:dyDescent="0.25">
      <c r="A188" s="78"/>
    </row>
    <row r="189" spans="1:1" x14ac:dyDescent="0.25">
      <c r="A189" s="78"/>
    </row>
    <row r="190" spans="1:1" x14ac:dyDescent="0.25">
      <c r="A190" s="78"/>
    </row>
    <row r="191" spans="1:1" x14ac:dyDescent="0.25">
      <c r="A191" s="78"/>
    </row>
    <row r="192" spans="1:1" x14ac:dyDescent="0.25">
      <c r="A192" s="78"/>
    </row>
    <row r="193" spans="1:1" x14ac:dyDescent="0.25">
      <c r="A193" s="78"/>
    </row>
    <row r="194" spans="1:1" x14ac:dyDescent="0.25">
      <c r="A194" s="78"/>
    </row>
    <row r="195" spans="1:1" x14ac:dyDescent="0.25">
      <c r="A195" s="78"/>
    </row>
    <row r="196" spans="1:1" x14ac:dyDescent="0.25">
      <c r="A196" s="78"/>
    </row>
    <row r="197" spans="1:1" x14ac:dyDescent="0.25">
      <c r="A197" s="78"/>
    </row>
    <row r="198" spans="1:1" x14ac:dyDescent="0.25">
      <c r="A198" s="78"/>
    </row>
    <row r="199" spans="1:1" x14ac:dyDescent="0.25">
      <c r="A199" s="78"/>
    </row>
    <row r="200" spans="1:1" x14ac:dyDescent="0.25">
      <c r="A200" s="78"/>
    </row>
    <row r="201" spans="1:1" x14ac:dyDescent="0.25">
      <c r="A201" s="78"/>
    </row>
    <row r="202" spans="1:1" x14ac:dyDescent="0.25">
      <c r="A202" s="78"/>
    </row>
    <row r="203" spans="1:1" x14ac:dyDescent="0.25">
      <c r="A203" s="78"/>
    </row>
    <row r="204" spans="1:1" x14ac:dyDescent="0.25">
      <c r="A204" s="78"/>
    </row>
    <row r="205" spans="1:1" x14ac:dyDescent="0.25">
      <c r="A205" s="78"/>
    </row>
    <row r="206" spans="1:1" x14ac:dyDescent="0.25">
      <c r="A206" s="78"/>
    </row>
    <row r="207" spans="1:1" x14ac:dyDescent="0.25">
      <c r="A207" s="78"/>
    </row>
    <row r="208" spans="1:1" x14ac:dyDescent="0.25">
      <c r="A208" s="78"/>
    </row>
    <row r="209" spans="1:1" x14ac:dyDescent="0.25">
      <c r="A209" s="78"/>
    </row>
    <row r="210" spans="1:1" x14ac:dyDescent="0.25">
      <c r="A210" s="78"/>
    </row>
    <row r="211" spans="1:1" x14ac:dyDescent="0.25">
      <c r="A211" s="78"/>
    </row>
    <row r="212" spans="1:1" x14ac:dyDescent="0.25">
      <c r="A212" s="78"/>
    </row>
    <row r="213" spans="1:1" x14ac:dyDescent="0.25">
      <c r="A213" s="78"/>
    </row>
    <row r="214" spans="1:1" x14ac:dyDescent="0.25">
      <c r="A214" s="78"/>
    </row>
    <row r="215" spans="1:1" x14ac:dyDescent="0.25">
      <c r="A215" s="78"/>
    </row>
    <row r="216" spans="1:1" x14ac:dyDescent="0.25">
      <c r="A216" s="78"/>
    </row>
    <row r="217" spans="1:1" x14ac:dyDescent="0.25">
      <c r="A217" s="78"/>
    </row>
    <row r="218" spans="1:1" x14ac:dyDescent="0.25">
      <c r="A218" s="78"/>
    </row>
    <row r="219" spans="1:1" x14ac:dyDescent="0.25">
      <c r="A219" s="78"/>
    </row>
    <row r="220" spans="1:1" x14ac:dyDescent="0.25">
      <c r="A220" s="78"/>
    </row>
    <row r="221" spans="1:1" x14ac:dyDescent="0.25">
      <c r="A221" s="78"/>
    </row>
    <row r="222" spans="1:1" x14ac:dyDescent="0.25">
      <c r="A222" s="78"/>
    </row>
    <row r="223" spans="1:1" x14ac:dyDescent="0.25">
      <c r="A223" s="78"/>
    </row>
    <row r="224" spans="1:1" x14ac:dyDescent="0.25">
      <c r="A224" s="78"/>
    </row>
    <row r="225" spans="1:1" x14ac:dyDescent="0.25">
      <c r="A225" s="78"/>
    </row>
    <row r="226" spans="1:1" x14ac:dyDescent="0.25">
      <c r="A226" s="78"/>
    </row>
    <row r="227" spans="1:1" x14ac:dyDescent="0.25">
      <c r="A227" s="78"/>
    </row>
    <row r="228" spans="1:1" x14ac:dyDescent="0.25">
      <c r="A228" s="78"/>
    </row>
    <row r="229" spans="1:1" x14ac:dyDescent="0.25">
      <c r="A229" s="78"/>
    </row>
    <row r="230" spans="1:1" x14ac:dyDescent="0.25">
      <c r="A230" s="78"/>
    </row>
    <row r="231" spans="1:1" x14ac:dyDescent="0.25">
      <c r="A231" s="78"/>
    </row>
    <row r="232" spans="1:1" x14ac:dyDescent="0.25">
      <c r="A232" s="78"/>
    </row>
    <row r="233" spans="1:1" x14ac:dyDescent="0.25">
      <c r="A233" s="78"/>
    </row>
    <row r="234" spans="1:1" x14ac:dyDescent="0.25">
      <c r="A234" s="78"/>
    </row>
    <row r="235" spans="1:1" x14ac:dyDescent="0.25">
      <c r="A235" s="78"/>
    </row>
    <row r="236" spans="1:1" x14ac:dyDescent="0.25">
      <c r="A236" s="78"/>
    </row>
    <row r="237" spans="1:1" x14ac:dyDescent="0.25">
      <c r="A237" s="78"/>
    </row>
    <row r="238" spans="1:1" x14ac:dyDescent="0.25">
      <c r="A238" s="78"/>
    </row>
    <row r="239" spans="1:1" x14ac:dyDescent="0.25">
      <c r="A239" s="78"/>
    </row>
    <row r="240" spans="1:1" x14ac:dyDescent="0.25">
      <c r="A240" s="78"/>
    </row>
    <row r="241" spans="1:1" x14ac:dyDescent="0.25">
      <c r="A241" s="78"/>
    </row>
    <row r="242" spans="1:1" x14ac:dyDescent="0.25">
      <c r="A242" s="78"/>
    </row>
    <row r="243" spans="1:1" x14ac:dyDescent="0.25">
      <c r="A243" s="78"/>
    </row>
    <row r="244" spans="1:1" x14ac:dyDescent="0.25">
      <c r="A244" s="78"/>
    </row>
    <row r="245" spans="1:1" x14ac:dyDescent="0.25">
      <c r="A245" s="78"/>
    </row>
    <row r="246" spans="1:1" x14ac:dyDescent="0.25">
      <c r="A246" s="78"/>
    </row>
    <row r="247" spans="1:1" x14ac:dyDescent="0.25">
      <c r="A247" s="78"/>
    </row>
    <row r="248" spans="1:1" x14ac:dyDescent="0.25">
      <c r="A248" s="78"/>
    </row>
    <row r="249" spans="1:1" x14ac:dyDescent="0.25">
      <c r="A249" s="78"/>
    </row>
    <row r="250" spans="1:1" x14ac:dyDescent="0.25">
      <c r="A250" s="78"/>
    </row>
    <row r="251" spans="1:1" x14ac:dyDescent="0.25">
      <c r="A251" s="78"/>
    </row>
    <row r="252" spans="1:1" x14ac:dyDescent="0.25">
      <c r="A252" s="78"/>
    </row>
    <row r="253" spans="1:1" x14ac:dyDescent="0.25">
      <c r="A253" s="78"/>
    </row>
    <row r="254" spans="1:1" x14ac:dyDescent="0.25">
      <c r="A254" s="78"/>
    </row>
    <row r="255" spans="1:1" x14ac:dyDescent="0.25">
      <c r="A255" s="78"/>
    </row>
    <row r="256" spans="1:1" x14ac:dyDescent="0.25">
      <c r="A256" s="78"/>
    </row>
    <row r="257" spans="1:1" x14ac:dyDescent="0.25">
      <c r="A257" s="78"/>
    </row>
    <row r="258" spans="1:1" x14ac:dyDescent="0.25">
      <c r="A258" s="78"/>
    </row>
    <row r="259" spans="1:1" x14ac:dyDescent="0.25">
      <c r="A259" s="78"/>
    </row>
    <row r="260" spans="1:1" x14ac:dyDescent="0.25">
      <c r="A260" s="78"/>
    </row>
    <row r="261" spans="1:1" x14ac:dyDescent="0.25">
      <c r="A261" s="78"/>
    </row>
    <row r="262" spans="1:1" x14ac:dyDescent="0.25">
      <c r="A262" s="78"/>
    </row>
    <row r="263" spans="1:1" x14ac:dyDescent="0.25">
      <c r="A263" s="78"/>
    </row>
    <row r="264" spans="1:1" x14ac:dyDescent="0.25">
      <c r="A264" s="78"/>
    </row>
    <row r="265" spans="1:1" x14ac:dyDescent="0.25">
      <c r="A265" s="78"/>
    </row>
    <row r="266" spans="1:1" x14ac:dyDescent="0.25">
      <c r="A266" s="78"/>
    </row>
    <row r="267" spans="1:1" x14ac:dyDescent="0.25">
      <c r="A267" s="78"/>
    </row>
    <row r="268" spans="1:1" x14ac:dyDescent="0.25">
      <c r="A268" s="78"/>
    </row>
    <row r="269" spans="1:1" x14ac:dyDescent="0.25">
      <c r="A269" s="78"/>
    </row>
    <row r="270" spans="1:1" x14ac:dyDescent="0.25">
      <c r="A270" s="78"/>
    </row>
    <row r="271" spans="1:1" x14ac:dyDescent="0.25">
      <c r="A271" s="78"/>
    </row>
    <row r="272" spans="1:1" x14ac:dyDescent="0.25">
      <c r="A272" s="78"/>
    </row>
    <row r="273" spans="1:1" x14ac:dyDescent="0.25">
      <c r="A273" s="78"/>
    </row>
    <row r="274" spans="1:1" x14ac:dyDescent="0.25">
      <c r="A274" s="78"/>
    </row>
    <row r="275" spans="1:1" x14ac:dyDescent="0.25">
      <c r="A275" s="78"/>
    </row>
    <row r="276" spans="1:1" x14ac:dyDescent="0.25">
      <c r="A276" s="78"/>
    </row>
    <row r="277" spans="1:1" x14ac:dyDescent="0.25">
      <c r="A277" s="78"/>
    </row>
    <row r="278" spans="1:1" x14ac:dyDescent="0.25">
      <c r="A278" s="78"/>
    </row>
    <row r="279" spans="1:1" x14ac:dyDescent="0.25">
      <c r="A279" s="78"/>
    </row>
    <row r="280" spans="1:1" x14ac:dyDescent="0.25">
      <c r="A280" s="78"/>
    </row>
    <row r="281" spans="1:1" x14ac:dyDescent="0.25">
      <c r="A281" s="78"/>
    </row>
    <row r="282" spans="1:1" x14ac:dyDescent="0.25">
      <c r="A282" s="78"/>
    </row>
    <row r="283" spans="1:1" x14ac:dyDescent="0.25">
      <c r="A283" s="78"/>
    </row>
    <row r="284" spans="1:1" x14ac:dyDescent="0.25">
      <c r="A284" s="78"/>
    </row>
    <row r="285" spans="1:1" x14ac:dyDescent="0.25">
      <c r="A285" s="78"/>
    </row>
    <row r="286" spans="1:1" x14ac:dyDescent="0.25">
      <c r="A286" s="78"/>
    </row>
    <row r="287" spans="1:1" x14ac:dyDescent="0.25">
      <c r="A287" s="78"/>
    </row>
    <row r="288" spans="1:1" x14ac:dyDescent="0.25">
      <c r="A288" s="78"/>
    </row>
    <row r="289" spans="1:1" x14ac:dyDescent="0.25">
      <c r="A289" s="78"/>
    </row>
    <row r="290" spans="1:1" x14ac:dyDescent="0.25">
      <c r="A290" s="78"/>
    </row>
    <row r="291" spans="1:1" x14ac:dyDescent="0.25">
      <c r="A291" s="78"/>
    </row>
    <row r="292" spans="1:1" x14ac:dyDescent="0.25">
      <c r="A292" s="78"/>
    </row>
    <row r="293" spans="1:1" x14ac:dyDescent="0.25">
      <c r="A293" s="78"/>
    </row>
    <row r="294" spans="1:1" x14ac:dyDescent="0.25">
      <c r="A294" s="78"/>
    </row>
    <row r="295" spans="1:1" x14ac:dyDescent="0.25">
      <c r="A295" s="78"/>
    </row>
    <row r="296" spans="1:1" x14ac:dyDescent="0.25">
      <c r="A296" s="78"/>
    </row>
    <row r="297" spans="1:1" x14ac:dyDescent="0.25">
      <c r="A297" s="78"/>
    </row>
    <row r="298" spans="1:1" x14ac:dyDescent="0.25">
      <c r="A298" s="78"/>
    </row>
    <row r="299" spans="1:1" x14ac:dyDescent="0.25">
      <c r="A299" s="78"/>
    </row>
    <row r="300" spans="1:1" x14ac:dyDescent="0.25">
      <c r="A300" s="78"/>
    </row>
    <row r="301" spans="1:1" x14ac:dyDescent="0.25">
      <c r="A301" s="78"/>
    </row>
    <row r="302" spans="1:1" x14ac:dyDescent="0.25">
      <c r="A302" s="78"/>
    </row>
    <row r="303" spans="1:1" x14ac:dyDescent="0.25">
      <c r="A303" s="78"/>
    </row>
    <row r="304" spans="1:1" x14ac:dyDescent="0.25">
      <c r="A304" s="78"/>
    </row>
    <row r="305" spans="1:1" x14ac:dyDescent="0.25">
      <c r="A305" s="78"/>
    </row>
    <row r="306" spans="1:1" x14ac:dyDescent="0.25">
      <c r="A306" s="78"/>
    </row>
    <row r="307" spans="1:1" x14ac:dyDescent="0.25">
      <c r="A307" s="78"/>
    </row>
    <row r="308" spans="1:1" x14ac:dyDescent="0.25">
      <c r="A308" s="78"/>
    </row>
    <row r="309" spans="1:1" x14ac:dyDescent="0.25">
      <c r="A309" s="78"/>
    </row>
    <row r="310" spans="1:1" x14ac:dyDescent="0.25">
      <c r="A310" s="78"/>
    </row>
    <row r="311" spans="1:1" x14ac:dyDescent="0.25">
      <c r="A311" s="78"/>
    </row>
  </sheetData>
  <mergeCells count="28">
    <mergeCell ref="B9:G9"/>
    <mergeCell ref="G2:I2"/>
    <mergeCell ref="F3:I3"/>
    <mergeCell ref="A4:C4"/>
    <mergeCell ref="F4:J4"/>
    <mergeCell ref="B8:E8"/>
    <mergeCell ref="H8:I8"/>
    <mergeCell ref="A10:A13"/>
    <mergeCell ref="B10:G13"/>
    <mergeCell ref="A14:A16"/>
    <mergeCell ref="B14:E16"/>
    <mergeCell ref="F15:H15"/>
    <mergeCell ref="F16:H16"/>
    <mergeCell ref="A24:A25"/>
    <mergeCell ref="B24:B25"/>
    <mergeCell ref="C24:C25"/>
    <mergeCell ref="D24:D25"/>
    <mergeCell ref="E24:E25"/>
    <mergeCell ref="B17:E17"/>
    <mergeCell ref="B18:I18"/>
    <mergeCell ref="B19:E19"/>
    <mergeCell ref="B20:I20"/>
    <mergeCell ref="A22:I22"/>
    <mergeCell ref="F24:I24"/>
    <mergeCell ref="C102:E102"/>
    <mergeCell ref="G102:I102"/>
    <mergeCell ref="C103:E103"/>
    <mergeCell ref="G103:I103"/>
  </mergeCells>
  <pageMargins left="0.70866141732283472" right="0.70866141732283472" top="1.3385826771653544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2021-11-18T13:27:03Z</dcterms:modified>
</cp:coreProperties>
</file>